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ogercaiazza-my.sharepoint.com/personal/office_rogercaiazza_onmicrosoft_com/Documents/Documents/1 REV Truths/00 66-P Hearing 2026/Independent Intervenor Submittal/"/>
    </mc:Choice>
  </mc:AlternateContent>
  <xr:revisionPtr revIDLastSave="24" documentId="8_{A266899E-9D93-468B-A6D6-A3288C6805E2}" xr6:coauthVersionLast="47" xr6:coauthVersionMax="47" xr10:uidLastSave="{4B65CDE6-5A44-4079-B81F-82C506E5DBF5}"/>
  <bookViews>
    <workbookView xWindow="-98" yWindow="-98" windowWidth="21795" windowHeight="12975" tabRatio="751" xr2:uid="{8163C0A7-0916-4002-B7C5-FF4744F666CD}"/>
  </bookViews>
  <sheets>
    <sheet name="Cover" sheetId="25" r:id="rId1"/>
    <sheet name="Tab Description" sheetId="12" r:id="rId2"/>
    <sheet name="Documentation" sheetId="5" r:id="rId3"/>
    <sheet name="Input" sheetId="1" r:id="rId4"/>
    <sheet name="Quarterly" sheetId="2" r:id="rId5"/>
    <sheet name="Statewide" sheetId="4" r:id="rId6"/>
    <sheet name="Graph" sheetId="27" r:id="rId7"/>
    <sheet name="Table 1" sheetId="24" r:id="rId8"/>
    <sheet name="Graphs" sheetId="23" state="hidden" r:id="rId9"/>
    <sheet name="Con Ed " sheetId="11" r:id="rId10"/>
    <sheet name="NMPC" sheetId="8" r:id="rId11"/>
    <sheet name="CH" sheetId="15" r:id="rId12"/>
    <sheet name="PSEG" sheetId="13" r:id="rId13"/>
    <sheet name="LI" sheetId="16" r:id="rId14"/>
    <sheet name="Metro" sheetId="17" r:id="rId15"/>
    <sheet name="OR" sheetId="18" r:id="rId16"/>
    <sheet name="NYSEG" sheetId="19" r:id="rId17"/>
    <sheet name="RG&amp;E" sheetId="20" r:id="rId18"/>
    <sheet name="NFG" sheetId="21" r:id="rId19"/>
    <sheet name="PSL 66-p(4)" sheetId="22" r:id="rId20"/>
    <sheet name="Trend" sheetId="26" r:id="rId21"/>
    <sheet name="Sheet2" sheetId="28" r:id="rId22"/>
    <sheet name="Sheet3" sheetId="14" state="hidden" r:id="rId23"/>
  </sheets>
  <definedNames>
    <definedName name="Accounts_Terminated">Quarterly!$J$2:$J$1000</definedName>
    <definedName name="Accounts_Terminated_Sales">Quarterly!$Q$2:$Q$1000</definedName>
    <definedName name="Active_Payment_Arrangements_Sales">Quarterly!$S$2:$S$1000</definedName>
    <definedName name="Arrears_Greater_than_60_days">Quarterly!$H$2:$H$1000</definedName>
    <definedName name="Arrears_Greater_than_60_Days_Sales">Quarterly!$O$2:$O$1000</definedName>
    <definedName name="Compsny">Quarterly!$E$2:$E$1000</definedName>
    <definedName name="Customers">Quarterly!$G$2:$G$1000</definedName>
    <definedName name="Final_Termination_Notices">Quarterly!$I$2:$I$1000</definedName>
    <definedName name="Final_Termination_Notices_Issued_Sales">Quarterly!$P$2:$P$1000</definedName>
    <definedName name="Graph_data">Graph!$C$4:$Q$67</definedName>
    <definedName name="Nat_Grid">Quarterly!$B$2:$B$1000</definedName>
    <definedName name="_xlnm.Print_Area" localSheetId="1">'Tab Description'!$B$2:$C$22</definedName>
    <definedName name="Quarter">Quarterly!$A$2:$A$1000</definedName>
    <definedName name="Residential_Active_Payment_Arrangements">Input!$J$2:$J$1000</definedName>
    <definedName name="Sales">Quarterly!$N$2:$N$1000</definedName>
    <definedName name="Uncollectibles_Sales">Quarterly!$T$2:$T$1000</definedName>
    <definedName name="Year">Quarterly!$D$2:$D$1000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7" l="1"/>
  <c r="E5" i="27"/>
  <c r="F5" i="27"/>
  <c r="G5" i="27"/>
  <c r="H5" i="27"/>
  <c r="I5" i="27"/>
  <c r="J5" i="27"/>
  <c r="K5" i="27"/>
  <c r="L5" i="27"/>
  <c r="M5" i="27"/>
  <c r="N5" i="27"/>
  <c r="O5" i="27"/>
  <c r="P5" i="27"/>
  <c r="A5" i="27" s="1"/>
  <c r="C5" i="27" s="1"/>
  <c r="Q5" i="27"/>
  <c r="D6" i="27"/>
  <c r="E6" i="27"/>
  <c r="F6" i="27"/>
  <c r="G6" i="27"/>
  <c r="H6" i="27"/>
  <c r="I6" i="27"/>
  <c r="J6" i="27"/>
  <c r="K6" i="27"/>
  <c r="L6" i="27"/>
  <c r="M6" i="27"/>
  <c r="N6" i="27"/>
  <c r="O6" i="27"/>
  <c r="P6" i="27"/>
  <c r="A6" i="27" s="1"/>
  <c r="Q6" i="27"/>
  <c r="D7" i="27"/>
  <c r="E7" i="27"/>
  <c r="F7" i="27"/>
  <c r="G7" i="27"/>
  <c r="H7" i="27"/>
  <c r="I7" i="27"/>
  <c r="J7" i="27"/>
  <c r="K7" i="27"/>
  <c r="L7" i="27"/>
  <c r="M7" i="27"/>
  <c r="N7" i="27"/>
  <c r="O7" i="27"/>
  <c r="P7" i="27"/>
  <c r="Q7" i="27"/>
  <c r="D8" i="27"/>
  <c r="E8" i="27"/>
  <c r="F8" i="27"/>
  <c r="G8" i="27"/>
  <c r="H8" i="27"/>
  <c r="I8" i="27"/>
  <c r="J8" i="27"/>
  <c r="K8" i="27"/>
  <c r="L8" i="27"/>
  <c r="M8" i="27"/>
  <c r="N8" i="27"/>
  <c r="O8" i="27"/>
  <c r="P8" i="27"/>
  <c r="Q8" i="27"/>
  <c r="D9" i="27"/>
  <c r="E9" i="27"/>
  <c r="F9" i="27"/>
  <c r="G9" i="27"/>
  <c r="H9" i="27"/>
  <c r="I9" i="27"/>
  <c r="J9" i="27"/>
  <c r="K9" i="27"/>
  <c r="L9" i="27"/>
  <c r="M9" i="27"/>
  <c r="N9" i="27"/>
  <c r="O9" i="27"/>
  <c r="P9" i="27"/>
  <c r="Q9" i="27"/>
  <c r="D10" i="27"/>
  <c r="E10" i="27"/>
  <c r="F10" i="27"/>
  <c r="G10" i="27"/>
  <c r="H10" i="27"/>
  <c r="I10" i="27"/>
  <c r="J10" i="27"/>
  <c r="K10" i="27"/>
  <c r="L10" i="27"/>
  <c r="M10" i="27"/>
  <c r="N10" i="27"/>
  <c r="O10" i="27"/>
  <c r="P10" i="27"/>
  <c r="Q10" i="27"/>
  <c r="D11" i="27"/>
  <c r="E11" i="27"/>
  <c r="F11" i="27"/>
  <c r="G11" i="27"/>
  <c r="H11" i="27"/>
  <c r="I11" i="27"/>
  <c r="J11" i="27"/>
  <c r="K11" i="27"/>
  <c r="L11" i="27"/>
  <c r="M11" i="27"/>
  <c r="N11" i="27"/>
  <c r="O11" i="27"/>
  <c r="P11" i="27"/>
  <c r="A11" i="27" s="1"/>
  <c r="C11" i="27" s="1"/>
  <c r="Q11" i="27"/>
  <c r="D12" i="27"/>
  <c r="E12" i="27"/>
  <c r="F12" i="27"/>
  <c r="G12" i="27"/>
  <c r="H12" i="27"/>
  <c r="I12" i="27"/>
  <c r="J12" i="27"/>
  <c r="K12" i="27"/>
  <c r="L12" i="27"/>
  <c r="M12" i="27"/>
  <c r="N12" i="27"/>
  <c r="O12" i="27"/>
  <c r="P12" i="27"/>
  <c r="A12" i="27" s="1"/>
  <c r="C12" i="27" s="1"/>
  <c r="Q12" i="27"/>
  <c r="D13" i="27"/>
  <c r="E13" i="27"/>
  <c r="F13" i="27"/>
  <c r="G13" i="27"/>
  <c r="H13" i="27"/>
  <c r="I13" i="27"/>
  <c r="J13" i="27"/>
  <c r="K13" i="27"/>
  <c r="L13" i="27"/>
  <c r="M13" i="27"/>
  <c r="N13" i="27"/>
  <c r="O13" i="27"/>
  <c r="P13" i="27"/>
  <c r="Q13" i="27"/>
  <c r="D14" i="27"/>
  <c r="E14" i="27"/>
  <c r="F14" i="27"/>
  <c r="G14" i="27"/>
  <c r="H14" i="27"/>
  <c r="I14" i="27"/>
  <c r="J14" i="27"/>
  <c r="K14" i="27"/>
  <c r="L14" i="27"/>
  <c r="M14" i="27"/>
  <c r="N14" i="27"/>
  <c r="O14" i="27"/>
  <c r="P14" i="27"/>
  <c r="A14" i="27" s="1"/>
  <c r="Q14" i="27"/>
  <c r="D15" i="27"/>
  <c r="E15" i="27"/>
  <c r="F15" i="27"/>
  <c r="G15" i="27"/>
  <c r="H15" i="27"/>
  <c r="I15" i="27"/>
  <c r="J15" i="27"/>
  <c r="K15" i="27"/>
  <c r="L15" i="27"/>
  <c r="M15" i="27"/>
  <c r="N15" i="27"/>
  <c r="O15" i="27"/>
  <c r="P15" i="27"/>
  <c r="A15" i="27" s="1"/>
  <c r="C15" i="27" s="1"/>
  <c r="Q15" i="27"/>
  <c r="D16" i="27"/>
  <c r="E16" i="27"/>
  <c r="F16" i="27"/>
  <c r="G16" i="27"/>
  <c r="H16" i="27"/>
  <c r="I16" i="27"/>
  <c r="J16" i="27"/>
  <c r="K16" i="27"/>
  <c r="L16" i="27"/>
  <c r="M16" i="27"/>
  <c r="N16" i="27"/>
  <c r="O16" i="27"/>
  <c r="P16" i="27"/>
  <c r="Q16" i="27"/>
  <c r="D17" i="27"/>
  <c r="E17" i="27"/>
  <c r="F17" i="27"/>
  <c r="G17" i="27"/>
  <c r="H17" i="27"/>
  <c r="I17" i="27"/>
  <c r="J17" i="27"/>
  <c r="K17" i="27"/>
  <c r="L17" i="27"/>
  <c r="M17" i="27"/>
  <c r="N17" i="27"/>
  <c r="O17" i="27"/>
  <c r="P17" i="27"/>
  <c r="Q17" i="27"/>
  <c r="D18" i="27"/>
  <c r="E18" i="27"/>
  <c r="F18" i="27"/>
  <c r="G18" i="27"/>
  <c r="H18" i="27"/>
  <c r="I18" i="27"/>
  <c r="J18" i="27"/>
  <c r="K18" i="27"/>
  <c r="L18" i="27"/>
  <c r="M18" i="27"/>
  <c r="N18" i="27"/>
  <c r="O18" i="27"/>
  <c r="P18" i="27"/>
  <c r="Q18" i="27"/>
  <c r="D19" i="27"/>
  <c r="E19" i="27"/>
  <c r="F19" i="27"/>
  <c r="G19" i="27"/>
  <c r="H19" i="27"/>
  <c r="I19" i="27"/>
  <c r="J19" i="27"/>
  <c r="K19" i="27"/>
  <c r="L19" i="27"/>
  <c r="M19" i="27"/>
  <c r="N19" i="27"/>
  <c r="O19" i="27"/>
  <c r="P19" i="27"/>
  <c r="Q19" i="27"/>
  <c r="D20" i="27"/>
  <c r="E20" i="27"/>
  <c r="F20" i="27"/>
  <c r="G20" i="27"/>
  <c r="H20" i="27"/>
  <c r="I20" i="27"/>
  <c r="J20" i="27"/>
  <c r="K20" i="27"/>
  <c r="L20" i="27"/>
  <c r="M20" i="27"/>
  <c r="N20" i="27"/>
  <c r="O20" i="27"/>
  <c r="P20" i="27"/>
  <c r="Q20" i="27"/>
  <c r="D21" i="27"/>
  <c r="E21" i="27"/>
  <c r="F21" i="27"/>
  <c r="G21" i="27"/>
  <c r="H21" i="27"/>
  <c r="I21" i="27"/>
  <c r="J21" i="27"/>
  <c r="K21" i="27"/>
  <c r="L21" i="27"/>
  <c r="M21" i="27"/>
  <c r="N21" i="27"/>
  <c r="O21" i="27"/>
  <c r="P21" i="27"/>
  <c r="A21" i="27" s="1"/>
  <c r="C21" i="27" s="1"/>
  <c r="Q21" i="27"/>
  <c r="D22" i="27"/>
  <c r="E22" i="27"/>
  <c r="F22" i="27"/>
  <c r="G22" i="27"/>
  <c r="H22" i="27"/>
  <c r="I22" i="27"/>
  <c r="J22" i="27"/>
  <c r="K22" i="27"/>
  <c r="L22" i="27"/>
  <c r="M22" i="27"/>
  <c r="N22" i="27"/>
  <c r="O22" i="27"/>
  <c r="P22" i="27"/>
  <c r="Q22" i="27"/>
  <c r="D23" i="27"/>
  <c r="E23" i="27"/>
  <c r="F23" i="27"/>
  <c r="G23" i="27"/>
  <c r="H23" i="27"/>
  <c r="I23" i="27"/>
  <c r="J23" i="27"/>
  <c r="K23" i="27"/>
  <c r="L23" i="27"/>
  <c r="M23" i="27"/>
  <c r="N23" i="27"/>
  <c r="O23" i="27"/>
  <c r="P23" i="27"/>
  <c r="Q23" i="27"/>
  <c r="D24" i="27"/>
  <c r="E24" i="27"/>
  <c r="F24" i="27"/>
  <c r="G24" i="27"/>
  <c r="H24" i="27"/>
  <c r="I24" i="27"/>
  <c r="J24" i="27"/>
  <c r="K24" i="27"/>
  <c r="L24" i="27"/>
  <c r="M24" i="27"/>
  <c r="N24" i="27"/>
  <c r="O24" i="27"/>
  <c r="P24" i="27"/>
  <c r="A24" i="27" s="1"/>
  <c r="C24" i="27" s="1"/>
  <c r="Q24" i="27"/>
  <c r="D25" i="27"/>
  <c r="E25" i="27"/>
  <c r="F25" i="27"/>
  <c r="G25" i="27"/>
  <c r="H25" i="27"/>
  <c r="I25" i="27"/>
  <c r="J25" i="27"/>
  <c r="K25" i="27"/>
  <c r="L25" i="27"/>
  <c r="M25" i="27"/>
  <c r="N25" i="27"/>
  <c r="O25" i="27"/>
  <c r="P25" i="27"/>
  <c r="A25" i="27" s="1"/>
  <c r="C25" i="27" s="1"/>
  <c r="Q25" i="27"/>
  <c r="D26" i="27"/>
  <c r="E26" i="27"/>
  <c r="F26" i="27"/>
  <c r="G26" i="27"/>
  <c r="H26" i="27"/>
  <c r="I26" i="27"/>
  <c r="J26" i="27"/>
  <c r="K26" i="27"/>
  <c r="L26" i="27"/>
  <c r="M26" i="27"/>
  <c r="N26" i="27"/>
  <c r="O26" i="27"/>
  <c r="P26" i="27"/>
  <c r="A26" i="27" s="1"/>
  <c r="Q26" i="27"/>
  <c r="D27" i="27"/>
  <c r="E27" i="27"/>
  <c r="F27" i="27"/>
  <c r="G27" i="27"/>
  <c r="H27" i="27"/>
  <c r="I27" i="27"/>
  <c r="J27" i="27"/>
  <c r="K27" i="27"/>
  <c r="L27" i="27"/>
  <c r="M27" i="27"/>
  <c r="N27" i="27"/>
  <c r="O27" i="27"/>
  <c r="P27" i="27"/>
  <c r="Q27" i="27"/>
  <c r="D28" i="27"/>
  <c r="E28" i="27"/>
  <c r="F28" i="27"/>
  <c r="G28" i="27"/>
  <c r="H28" i="27"/>
  <c r="I28" i="27"/>
  <c r="J28" i="27"/>
  <c r="K28" i="27"/>
  <c r="L28" i="27"/>
  <c r="M28" i="27"/>
  <c r="N28" i="27"/>
  <c r="O28" i="27"/>
  <c r="P28" i="27"/>
  <c r="A28" i="27" s="1"/>
  <c r="Q28" i="27"/>
  <c r="D29" i="27"/>
  <c r="E29" i="27"/>
  <c r="F29" i="27"/>
  <c r="G29" i="27"/>
  <c r="H29" i="27"/>
  <c r="I29" i="27"/>
  <c r="J29" i="27"/>
  <c r="K29" i="27"/>
  <c r="L29" i="27"/>
  <c r="M29" i="27"/>
  <c r="N29" i="27"/>
  <c r="O29" i="27"/>
  <c r="P29" i="27"/>
  <c r="A29" i="27" s="1"/>
  <c r="C29" i="27" s="1"/>
  <c r="Q29" i="27"/>
  <c r="D30" i="27"/>
  <c r="E30" i="27"/>
  <c r="F30" i="27"/>
  <c r="G30" i="27"/>
  <c r="H30" i="27"/>
  <c r="I30" i="27"/>
  <c r="J30" i="27"/>
  <c r="K30" i="27"/>
  <c r="L30" i="27"/>
  <c r="M30" i="27"/>
  <c r="N30" i="27"/>
  <c r="O30" i="27"/>
  <c r="P30" i="27"/>
  <c r="Q30" i="27"/>
  <c r="D31" i="27"/>
  <c r="E31" i="27"/>
  <c r="F31" i="27"/>
  <c r="G31" i="27"/>
  <c r="H31" i="27"/>
  <c r="I31" i="27"/>
  <c r="J31" i="27"/>
  <c r="K31" i="27"/>
  <c r="L31" i="27"/>
  <c r="M31" i="27"/>
  <c r="N31" i="27"/>
  <c r="O31" i="27"/>
  <c r="P31" i="27"/>
  <c r="Q31" i="27"/>
  <c r="D32" i="27"/>
  <c r="E32" i="27"/>
  <c r="F32" i="27"/>
  <c r="G32" i="27"/>
  <c r="H32" i="27"/>
  <c r="I32" i="27"/>
  <c r="J32" i="27"/>
  <c r="K32" i="27"/>
  <c r="L32" i="27"/>
  <c r="M32" i="27"/>
  <c r="N32" i="27"/>
  <c r="O32" i="27"/>
  <c r="P32" i="27"/>
  <c r="Q32" i="27"/>
  <c r="D33" i="27"/>
  <c r="E33" i="27"/>
  <c r="F33" i="27"/>
  <c r="G33" i="27"/>
  <c r="H33" i="27"/>
  <c r="I33" i="27"/>
  <c r="J33" i="27"/>
  <c r="K33" i="27"/>
  <c r="L33" i="27"/>
  <c r="M33" i="27"/>
  <c r="N33" i="27"/>
  <c r="O33" i="27"/>
  <c r="P33" i="27"/>
  <c r="Q33" i="27"/>
  <c r="D34" i="27"/>
  <c r="E34" i="27"/>
  <c r="F34" i="27"/>
  <c r="G34" i="27"/>
  <c r="H34" i="27"/>
  <c r="I34" i="27"/>
  <c r="J34" i="27"/>
  <c r="K34" i="27"/>
  <c r="L34" i="27"/>
  <c r="M34" i="27"/>
  <c r="N34" i="27"/>
  <c r="O34" i="27"/>
  <c r="P34" i="27"/>
  <c r="A34" i="27" s="1"/>
  <c r="Q34" i="27"/>
  <c r="D35" i="27"/>
  <c r="E35" i="27"/>
  <c r="F35" i="27"/>
  <c r="G35" i="27"/>
  <c r="H35" i="27"/>
  <c r="I35" i="27"/>
  <c r="J35" i="27"/>
  <c r="K35" i="27"/>
  <c r="L35" i="27"/>
  <c r="M35" i="27"/>
  <c r="N35" i="27"/>
  <c r="O35" i="27"/>
  <c r="P35" i="27"/>
  <c r="Q35" i="27"/>
  <c r="D36" i="27"/>
  <c r="E36" i="27"/>
  <c r="F36" i="27"/>
  <c r="G36" i="27"/>
  <c r="H36" i="27"/>
  <c r="I36" i="27"/>
  <c r="J36" i="27"/>
  <c r="K36" i="27"/>
  <c r="L36" i="27"/>
  <c r="M36" i="27"/>
  <c r="N36" i="27"/>
  <c r="O36" i="27"/>
  <c r="P36" i="27"/>
  <c r="Q36" i="27"/>
  <c r="D37" i="27"/>
  <c r="E37" i="27"/>
  <c r="F37" i="27"/>
  <c r="G37" i="27"/>
  <c r="H37" i="27"/>
  <c r="I37" i="27"/>
  <c r="J37" i="27"/>
  <c r="K37" i="27"/>
  <c r="L37" i="27"/>
  <c r="M37" i="27"/>
  <c r="N37" i="27"/>
  <c r="O37" i="27"/>
  <c r="P37" i="27"/>
  <c r="Q37" i="27"/>
  <c r="D38" i="27"/>
  <c r="E38" i="27"/>
  <c r="F38" i="27"/>
  <c r="G38" i="27"/>
  <c r="H38" i="27"/>
  <c r="I38" i="27"/>
  <c r="J38" i="27"/>
  <c r="K38" i="27"/>
  <c r="L38" i="27"/>
  <c r="M38" i="27"/>
  <c r="N38" i="27"/>
  <c r="O38" i="27"/>
  <c r="P38" i="27"/>
  <c r="A38" i="27" s="1"/>
  <c r="Q38" i="27"/>
  <c r="D39" i="27"/>
  <c r="E39" i="27"/>
  <c r="F39" i="27"/>
  <c r="G39" i="27"/>
  <c r="H39" i="27"/>
  <c r="I39" i="27"/>
  <c r="J39" i="27"/>
  <c r="K39" i="27"/>
  <c r="L39" i="27"/>
  <c r="M39" i="27"/>
  <c r="N39" i="27"/>
  <c r="O39" i="27"/>
  <c r="P39" i="27"/>
  <c r="Q39" i="27"/>
  <c r="D40" i="27"/>
  <c r="E40" i="27"/>
  <c r="F40" i="27"/>
  <c r="G40" i="27"/>
  <c r="H40" i="27"/>
  <c r="I40" i="27"/>
  <c r="J40" i="27"/>
  <c r="K40" i="27"/>
  <c r="L40" i="27"/>
  <c r="M40" i="27"/>
  <c r="N40" i="27"/>
  <c r="O40" i="27"/>
  <c r="P40" i="27"/>
  <c r="Q40" i="27"/>
  <c r="D41" i="27"/>
  <c r="E41" i="27"/>
  <c r="F41" i="27"/>
  <c r="G41" i="27"/>
  <c r="H41" i="27"/>
  <c r="I41" i="27"/>
  <c r="J41" i="27"/>
  <c r="K41" i="27"/>
  <c r="L41" i="27"/>
  <c r="M41" i="27"/>
  <c r="N41" i="27"/>
  <c r="O41" i="27"/>
  <c r="P41" i="27"/>
  <c r="A41" i="27" s="1"/>
  <c r="C41" i="27" s="1"/>
  <c r="Q41" i="27"/>
  <c r="D42" i="27"/>
  <c r="E42" i="27"/>
  <c r="F42" i="27"/>
  <c r="G42" i="27"/>
  <c r="H42" i="27"/>
  <c r="I42" i="27"/>
  <c r="J42" i="27"/>
  <c r="K42" i="27"/>
  <c r="L42" i="27"/>
  <c r="M42" i="27"/>
  <c r="N42" i="27"/>
  <c r="O42" i="27"/>
  <c r="P42" i="27"/>
  <c r="A42" i="27" s="1"/>
  <c r="Q42" i="27"/>
  <c r="D43" i="27"/>
  <c r="E43" i="27"/>
  <c r="F43" i="27"/>
  <c r="G43" i="27"/>
  <c r="H43" i="27"/>
  <c r="I43" i="27"/>
  <c r="J43" i="27"/>
  <c r="K43" i="27"/>
  <c r="L43" i="27"/>
  <c r="M43" i="27"/>
  <c r="N43" i="27"/>
  <c r="O43" i="27"/>
  <c r="P43" i="27"/>
  <c r="A43" i="27" s="1"/>
  <c r="Q43" i="27"/>
  <c r="D44" i="27"/>
  <c r="E44" i="27"/>
  <c r="F44" i="27"/>
  <c r="G44" i="27"/>
  <c r="H44" i="27"/>
  <c r="I44" i="27"/>
  <c r="J44" i="27"/>
  <c r="K44" i="27"/>
  <c r="L44" i="27"/>
  <c r="M44" i="27"/>
  <c r="N44" i="27"/>
  <c r="O44" i="27"/>
  <c r="P44" i="27"/>
  <c r="A44" i="27" s="1"/>
  <c r="Q44" i="27"/>
  <c r="D45" i="27"/>
  <c r="E45" i="27"/>
  <c r="F45" i="27"/>
  <c r="G45" i="27"/>
  <c r="H45" i="27"/>
  <c r="I45" i="27"/>
  <c r="J45" i="27"/>
  <c r="K45" i="27"/>
  <c r="L45" i="27"/>
  <c r="M45" i="27"/>
  <c r="N45" i="27"/>
  <c r="O45" i="27"/>
  <c r="P45" i="27"/>
  <c r="A45" i="27" s="1"/>
  <c r="Q45" i="27"/>
  <c r="D46" i="27"/>
  <c r="E46" i="27"/>
  <c r="F46" i="27"/>
  <c r="G46" i="27"/>
  <c r="H46" i="27"/>
  <c r="I46" i="27"/>
  <c r="J46" i="27"/>
  <c r="K46" i="27"/>
  <c r="L46" i="27"/>
  <c r="M46" i="27"/>
  <c r="N46" i="27"/>
  <c r="O46" i="27"/>
  <c r="P46" i="27"/>
  <c r="A46" i="27" s="1"/>
  <c r="Q46" i="27"/>
  <c r="D47" i="27"/>
  <c r="E47" i="27"/>
  <c r="F47" i="27"/>
  <c r="G47" i="27"/>
  <c r="H47" i="27"/>
  <c r="I47" i="27"/>
  <c r="J47" i="27"/>
  <c r="K47" i="27"/>
  <c r="L47" i="27"/>
  <c r="M47" i="27"/>
  <c r="N47" i="27"/>
  <c r="O47" i="27"/>
  <c r="P47" i="27"/>
  <c r="Q47" i="27"/>
  <c r="D48" i="27"/>
  <c r="E48" i="27"/>
  <c r="F48" i="27"/>
  <c r="G48" i="27"/>
  <c r="H48" i="27"/>
  <c r="I48" i="27"/>
  <c r="J48" i="27"/>
  <c r="K48" i="27"/>
  <c r="L48" i="27"/>
  <c r="M48" i="27"/>
  <c r="N48" i="27"/>
  <c r="O48" i="27"/>
  <c r="P48" i="27"/>
  <c r="Q48" i="27"/>
  <c r="D49" i="27"/>
  <c r="E49" i="27"/>
  <c r="F49" i="27"/>
  <c r="G49" i="27"/>
  <c r="H49" i="27"/>
  <c r="I49" i="27"/>
  <c r="J49" i="27"/>
  <c r="K49" i="27"/>
  <c r="L49" i="27"/>
  <c r="M49" i="27"/>
  <c r="N49" i="27"/>
  <c r="O49" i="27"/>
  <c r="P49" i="27"/>
  <c r="Q49" i="27"/>
  <c r="D50" i="27"/>
  <c r="E50" i="27"/>
  <c r="F50" i="27"/>
  <c r="G50" i="27"/>
  <c r="H50" i="27"/>
  <c r="I50" i="27"/>
  <c r="J50" i="27"/>
  <c r="K50" i="27"/>
  <c r="L50" i="27"/>
  <c r="M50" i="27"/>
  <c r="N50" i="27"/>
  <c r="O50" i="27"/>
  <c r="P50" i="27"/>
  <c r="Q50" i="27"/>
  <c r="D51" i="27"/>
  <c r="E51" i="27"/>
  <c r="F51" i="27"/>
  <c r="G51" i="27"/>
  <c r="H51" i="27"/>
  <c r="I51" i="27"/>
  <c r="J51" i="27"/>
  <c r="K51" i="27"/>
  <c r="L51" i="27"/>
  <c r="M51" i="27"/>
  <c r="N51" i="27"/>
  <c r="O51" i="27"/>
  <c r="P51" i="27"/>
  <c r="A51" i="27" s="1"/>
  <c r="Q51" i="27"/>
  <c r="D52" i="27"/>
  <c r="E52" i="27"/>
  <c r="F52" i="27"/>
  <c r="G52" i="27"/>
  <c r="H52" i="27"/>
  <c r="I52" i="27"/>
  <c r="J52" i="27"/>
  <c r="K52" i="27"/>
  <c r="L52" i="27"/>
  <c r="M52" i="27"/>
  <c r="N52" i="27"/>
  <c r="O52" i="27"/>
  <c r="P52" i="27"/>
  <c r="Q52" i="27"/>
  <c r="D53" i="27"/>
  <c r="E53" i="27"/>
  <c r="F53" i="27"/>
  <c r="G53" i="27"/>
  <c r="H53" i="27"/>
  <c r="I53" i="27"/>
  <c r="J53" i="27"/>
  <c r="K53" i="27"/>
  <c r="L53" i="27"/>
  <c r="M53" i="27"/>
  <c r="N53" i="27"/>
  <c r="O53" i="27"/>
  <c r="P53" i="27"/>
  <c r="Q53" i="27"/>
  <c r="D54" i="27"/>
  <c r="E54" i="27"/>
  <c r="F54" i="27"/>
  <c r="G54" i="27"/>
  <c r="H54" i="27"/>
  <c r="I54" i="27"/>
  <c r="J54" i="27"/>
  <c r="K54" i="27"/>
  <c r="L54" i="27"/>
  <c r="M54" i="27"/>
  <c r="N54" i="27"/>
  <c r="O54" i="27"/>
  <c r="P54" i="27"/>
  <c r="A54" i="27" s="1"/>
  <c r="Q54" i="27"/>
  <c r="D55" i="27"/>
  <c r="E55" i="27"/>
  <c r="F55" i="27"/>
  <c r="G55" i="27"/>
  <c r="H55" i="27"/>
  <c r="I55" i="27"/>
  <c r="J55" i="27"/>
  <c r="K55" i="27"/>
  <c r="L55" i="27"/>
  <c r="M55" i="27"/>
  <c r="N55" i="27"/>
  <c r="O55" i="27"/>
  <c r="P55" i="27"/>
  <c r="A55" i="27" s="1"/>
  <c r="Q55" i="27"/>
  <c r="D56" i="27"/>
  <c r="E56" i="27"/>
  <c r="F56" i="27"/>
  <c r="G56" i="27"/>
  <c r="H56" i="27"/>
  <c r="I56" i="27"/>
  <c r="J56" i="27"/>
  <c r="K56" i="27"/>
  <c r="L56" i="27"/>
  <c r="M56" i="27"/>
  <c r="N56" i="27"/>
  <c r="O56" i="27"/>
  <c r="P56" i="27"/>
  <c r="Q56" i="27"/>
  <c r="D57" i="27"/>
  <c r="E57" i="27"/>
  <c r="F57" i="27"/>
  <c r="G57" i="27"/>
  <c r="H57" i="27"/>
  <c r="I57" i="27"/>
  <c r="J57" i="27"/>
  <c r="K57" i="27"/>
  <c r="L57" i="27"/>
  <c r="M57" i="27"/>
  <c r="N57" i="27"/>
  <c r="O57" i="27"/>
  <c r="P57" i="27"/>
  <c r="Q57" i="27"/>
  <c r="D58" i="27"/>
  <c r="E58" i="27"/>
  <c r="F58" i="27"/>
  <c r="G58" i="27"/>
  <c r="H58" i="27"/>
  <c r="I58" i="27"/>
  <c r="J58" i="27"/>
  <c r="K58" i="27"/>
  <c r="L58" i="27"/>
  <c r="M58" i="27"/>
  <c r="N58" i="27"/>
  <c r="O58" i="27"/>
  <c r="P58" i="27"/>
  <c r="A58" i="27" s="1"/>
  <c r="Q58" i="27"/>
  <c r="D59" i="27"/>
  <c r="E59" i="27"/>
  <c r="F59" i="27"/>
  <c r="G59" i="27"/>
  <c r="H59" i="27"/>
  <c r="I59" i="27"/>
  <c r="J59" i="27"/>
  <c r="K59" i="27"/>
  <c r="L59" i="27"/>
  <c r="M59" i="27"/>
  <c r="N59" i="27"/>
  <c r="O59" i="27"/>
  <c r="P59" i="27"/>
  <c r="A59" i="27" s="1"/>
  <c r="Q59" i="27"/>
  <c r="D60" i="27"/>
  <c r="E60" i="27"/>
  <c r="F60" i="27"/>
  <c r="G60" i="27"/>
  <c r="H60" i="27"/>
  <c r="I60" i="27"/>
  <c r="J60" i="27"/>
  <c r="K60" i="27"/>
  <c r="L60" i="27"/>
  <c r="M60" i="27"/>
  <c r="N60" i="27"/>
  <c r="O60" i="27"/>
  <c r="P60" i="27"/>
  <c r="Q60" i="27"/>
  <c r="D61" i="27"/>
  <c r="E61" i="27"/>
  <c r="F61" i="27"/>
  <c r="G61" i="27"/>
  <c r="H61" i="27"/>
  <c r="I61" i="27"/>
  <c r="J61" i="27"/>
  <c r="K61" i="27"/>
  <c r="L61" i="27"/>
  <c r="M61" i="27"/>
  <c r="N61" i="27"/>
  <c r="O61" i="27"/>
  <c r="P61" i="27"/>
  <c r="A61" i="27" s="1"/>
  <c r="Q61" i="27"/>
  <c r="D62" i="27"/>
  <c r="E62" i="27"/>
  <c r="F62" i="27"/>
  <c r="G62" i="27"/>
  <c r="H62" i="27"/>
  <c r="I62" i="27"/>
  <c r="J62" i="27"/>
  <c r="K62" i="27"/>
  <c r="L62" i="27"/>
  <c r="M62" i="27"/>
  <c r="N62" i="27"/>
  <c r="O62" i="27"/>
  <c r="P62" i="27"/>
  <c r="A62" i="27" s="1"/>
  <c r="Q62" i="27"/>
  <c r="D63" i="27"/>
  <c r="E63" i="27"/>
  <c r="F63" i="27"/>
  <c r="G63" i="27"/>
  <c r="H63" i="27"/>
  <c r="I63" i="27"/>
  <c r="J63" i="27"/>
  <c r="K63" i="27"/>
  <c r="L63" i="27"/>
  <c r="M63" i="27"/>
  <c r="N63" i="27"/>
  <c r="O63" i="27"/>
  <c r="P63" i="27"/>
  <c r="A63" i="27" s="1"/>
  <c r="C63" i="27" s="1"/>
  <c r="Q63" i="27"/>
  <c r="D64" i="27"/>
  <c r="E64" i="27"/>
  <c r="F64" i="27"/>
  <c r="G64" i="27"/>
  <c r="H64" i="27"/>
  <c r="I64" i="27"/>
  <c r="J64" i="27"/>
  <c r="K64" i="27"/>
  <c r="L64" i="27"/>
  <c r="M64" i="27"/>
  <c r="N64" i="27"/>
  <c r="O64" i="27"/>
  <c r="P64" i="27"/>
  <c r="Q64" i="27"/>
  <c r="D65" i="27"/>
  <c r="E65" i="27"/>
  <c r="F65" i="27"/>
  <c r="G65" i="27"/>
  <c r="H65" i="27"/>
  <c r="I65" i="27"/>
  <c r="J65" i="27"/>
  <c r="K65" i="27"/>
  <c r="L65" i="27"/>
  <c r="M65" i="27"/>
  <c r="N65" i="27"/>
  <c r="O65" i="27"/>
  <c r="P65" i="27"/>
  <c r="Q65" i="27"/>
  <c r="D66" i="27"/>
  <c r="E66" i="27"/>
  <c r="F66" i="27"/>
  <c r="G66" i="27"/>
  <c r="H66" i="27"/>
  <c r="I66" i="27"/>
  <c r="J66" i="27"/>
  <c r="K66" i="27"/>
  <c r="L66" i="27"/>
  <c r="M66" i="27"/>
  <c r="N66" i="27"/>
  <c r="O66" i="27"/>
  <c r="P66" i="27"/>
  <c r="Q66" i="27"/>
  <c r="D67" i="27"/>
  <c r="E67" i="27"/>
  <c r="F67" i="27"/>
  <c r="G67" i="27"/>
  <c r="H67" i="27"/>
  <c r="I67" i="27"/>
  <c r="J67" i="27"/>
  <c r="K67" i="27"/>
  <c r="L67" i="27"/>
  <c r="M67" i="27"/>
  <c r="N67" i="27"/>
  <c r="O67" i="27"/>
  <c r="P67" i="27"/>
  <c r="Q67" i="27"/>
  <c r="E4" i="27"/>
  <c r="F4" i="27"/>
  <c r="G4" i="27"/>
  <c r="H4" i="27"/>
  <c r="I4" i="27"/>
  <c r="J4" i="27"/>
  <c r="K4" i="27"/>
  <c r="L4" i="27"/>
  <c r="M4" i="27"/>
  <c r="N4" i="27"/>
  <c r="O4" i="27"/>
  <c r="P4" i="27"/>
  <c r="Q4" i="27"/>
  <c r="D4" i="27"/>
  <c r="A67" i="27"/>
  <c r="C67" i="27" s="1"/>
  <c r="A66" i="27"/>
  <c r="A65" i="27"/>
  <c r="A64" i="27"/>
  <c r="A60" i="27"/>
  <c r="A57" i="27"/>
  <c r="A56" i="27"/>
  <c r="A53" i="27"/>
  <c r="A52" i="27"/>
  <c r="A50" i="27"/>
  <c r="A49" i="27"/>
  <c r="A48" i="27"/>
  <c r="A47" i="27"/>
  <c r="C47" i="27" s="1"/>
  <c r="A40" i="27"/>
  <c r="A39" i="27"/>
  <c r="A37" i="27"/>
  <c r="A36" i="27"/>
  <c r="A35" i="27"/>
  <c r="C35" i="27" s="1"/>
  <c r="A33" i="27"/>
  <c r="A32" i="27"/>
  <c r="A31" i="27"/>
  <c r="C31" i="27" s="1"/>
  <c r="A30" i="27"/>
  <c r="A27" i="27"/>
  <c r="B25" i="27"/>
  <c r="B29" i="27" s="1"/>
  <c r="B33" i="27" s="1"/>
  <c r="B37" i="27" s="1"/>
  <c r="B41" i="27" s="1"/>
  <c r="B45" i="27" s="1"/>
  <c r="B49" i="27" s="1"/>
  <c r="B53" i="27" s="1"/>
  <c r="B57" i="27" s="1"/>
  <c r="B61" i="27" s="1"/>
  <c r="B65" i="27" s="1"/>
  <c r="A23" i="27"/>
  <c r="A22" i="27"/>
  <c r="C22" i="27" s="1"/>
  <c r="A20" i="27"/>
  <c r="B19" i="27"/>
  <c r="B23" i="27" s="1"/>
  <c r="B27" i="27" s="1"/>
  <c r="B31" i="27" s="1"/>
  <c r="B35" i="27" s="1"/>
  <c r="B39" i="27" s="1"/>
  <c r="B43" i="27" s="1"/>
  <c r="B47" i="27" s="1"/>
  <c r="B51" i="27" s="1"/>
  <c r="B55" i="27" s="1"/>
  <c r="B59" i="27" s="1"/>
  <c r="B63" i="27" s="1"/>
  <c r="B67" i="27" s="1"/>
  <c r="A19" i="27"/>
  <c r="A18" i="27"/>
  <c r="C18" i="27" s="1"/>
  <c r="A17" i="27"/>
  <c r="C17" i="27" s="1"/>
  <c r="A16" i="27"/>
  <c r="B15" i="27"/>
  <c r="B14" i="27"/>
  <c r="B18" i="27" s="1"/>
  <c r="B22" i="27" s="1"/>
  <c r="B26" i="27" s="1"/>
  <c r="B30" i="27" s="1"/>
  <c r="B34" i="27" s="1"/>
  <c r="B38" i="27" s="1"/>
  <c r="B42" i="27" s="1"/>
  <c r="B13" i="27"/>
  <c r="B17" i="27" s="1"/>
  <c r="B21" i="27" s="1"/>
  <c r="A13" i="27"/>
  <c r="C13" i="27" s="1"/>
  <c r="B11" i="27"/>
  <c r="B10" i="27"/>
  <c r="A10" i="27"/>
  <c r="B9" i="27"/>
  <c r="A9" i="27"/>
  <c r="C9" i="27" s="1"/>
  <c r="B8" i="27"/>
  <c r="B12" i="27" s="1"/>
  <c r="B16" i="27" s="1"/>
  <c r="B20" i="27" s="1"/>
  <c r="B24" i="27" s="1"/>
  <c r="B28" i="27" s="1"/>
  <c r="B32" i="27" s="1"/>
  <c r="B36" i="27" s="1"/>
  <c r="A8" i="27"/>
  <c r="C8" i="27" s="1"/>
  <c r="A7" i="27"/>
  <c r="C7" i="27" s="1"/>
  <c r="A4" i="27"/>
  <c r="C4" i="27" s="1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4" i="4"/>
  <c r="D18" i="26"/>
  <c r="E18" i="26"/>
  <c r="F18" i="26"/>
  <c r="G18" i="26"/>
  <c r="H18" i="26"/>
  <c r="I18" i="26"/>
  <c r="J18" i="26"/>
  <c r="K18" i="26"/>
  <c r="L18" i="26"/>
  <c r="C18" i="26"/>
  <c r="C26" i="27" l="1"/>
  <c r="C6" i="27"/>
  <c r="C10" i="27"/>
  <c r="B40" i="27"/>
  <c r="B44" i="27" s="1"/>
  <c r="B48" i="27" s="1"/>
  <c r="B52" i="27" s="1"/>
  <c r="B56" i="27" s="1"/>
  <c r="B60" i="27" s="1"/>
  <c r="B64" i="27" s="1"/>
  <c r="C36" i="27"/>
  <c r="C20" i="27"/>
  <c r="B46" i="27"/>
  <c r="B50" i="27" s="1"/>
  <c r="B54" i="27" s="1"/>
  <c r="B58" i="27" s="1"/>
  <c r="C42" i="27"/>
  <c r="C52" i="27"/>
  <c r="C57" i="27"/>
  <c r="C51" i="27"/>
  <c r="C32" i="27"/>
  <c r="C45" i="27"/>
  <c r="C61" i="27"/>
  <c r="C28" i="27"/>
  <c r="C54" i="27"/>
  <c r="C64" i="27"/>
  <c r="C34" i="27"/>
  <c r="C50" i="27"/>
  <c r="C60" i="27"/>
  <c r="C37" i="27"/>
  <c r="C27" i="27"/>
  <c r="C53" i="27"/>
  <c r="C23" i="27"/>
  <c r="C43" i="27"/>
  <c r="C30" i="27"/>
  <c r="C49" i="27"/>
  <c r="C16" i="27"/>
  <c r="C39" i="27"/>
  <c r="C65" i="27"/>
  <c r="C55" i="27"/>
  <c r="C19" i="27"/>
  <c r="C38" i="27"/>
  <c r="C48" i="27"/>
  <c r="C14" i="27"/>
  <c r="C40" i="27"/>
  <c r="C33" i="27"/>
  <c r="C59" i="27"/>
  <c r="D13" i="26"/>
  <c r="E13" i="26"/>
  <c r="F13" i="26"/>
  <c r="G13" i="26"/>
  <c r="H13" i="26"/>
  <c r="I13" i="26"/>
  <c r="J13" i="26"/>
  <c r="K13" i="26"/>
  <c r="L13" i="26"/>
  <c r="D14" i="26"/>
  <c r="E14" i="26"/>
  <c r="F14" i="26"/>
  <c r="G14" i="26"/>
  <c r="H14" i="26"/>
  <c r="I14" i="26"/>
  <c r="J14" i="26"/>
  <c r="K14" i="26"/>
  <c r="L14" i="26"/>
  <c r="D15" i="26"/>
  <c r="E15" i="26"/>
  <c r="F15" i="26"/>
  <c r="G15" i="26"/>
  <c r="H15" i="26"/>
  <c r="I15" i="26"/>
  <c r="J15" i="26"/>
  <c r="K15" i="26"/>
  <c r="L15" i="26"/>
  <c r="D16" i="26"/>
  <c r="E16" i="26"/>
  <c r="F16" i="26"/>
  <c r="G16" i="26"/>
  <c r="H16" i="26"/>
  <c r="I16" i="26"/>
  <c r="J16" i="26"/>
  <c r="K16" i="26"/>
  <c r="L16" i="26"/>
  <c r="L12" i="26"/>
  <c r="K12" i="26"/>
  <c r="J12" i="26"/>
  <c r="I12" i="26"/>
  <c r="G12" i="26"/>
  <c r="F12" i="26"/>
  <c r="E12" i="26"/>
  <c r="D12" i="26"/>
  <c r="H12" i="26"/>
  <c r="C14" i="26"/>
  <c r="C15" i="26"/>
  <c r="C16" i="26"/>
  <c r="C13" i="26"/>
  <c r="C12" i="26"/>
  <c r="C15" i="22"/>
  <c r="C14" i="22"/>
  <c r="C13" i="22"/>
  <c r="C12" i="22"/>
  <c r="C11" i="22"/>
  <c r="C10" i="22"/>
  <c r="C9" i="22"/>
  <c r="C8" i="22"/>
  <c r="C7" i="22"/>
  <c r="C6" i="22"/>
  <c r="C5" i="22"/>
  <c r="L8" i="21"/>
  <c r="L8" i="20"/>
  <c r="L8" i="19"/>
  <c r="L8" i="18"/>
  <c r="L8" i="17"/>
  <c r="L8" i="16"/>
  <c r="L8" i="13"/>
  <c r="L8" i="15"/>
  <c r="L8" i="8"/>
  <c r="L8" i="11"/>
  <c r="J68" i="21"/>
  <c r="I68" i="21"/>
  <c r="H68" i="21"/>
  <c r="F68" i="21"/>
  <c r="E68" i="21"/>
  <c r="D68" i="21"/>
  <c r="C68" i="21"/>
  <c r="J67" i="21"/>
  <c r="I67" i="21"/>
  <c r="H67" i="21"/>
  <c r="F67" i="21"/>
  <c r="E67" i="21"/>
  <c r="D67" i="21"/>
  <c r="C67" i="21"/>
  <c r="J66" i="21"/>
  <c r="I66" i="21"/>
  <c r="H66" i="21"/>
  <c r="F66" i="21"/>
  <c r="G66" i="21" s="1"/>
  <c r="E66" i="21"/>
  <c r="D66" i="21"/>
  <c r="C66" i="21"/>
  <c r="J65" i="21"/>
  <c r="I65" i="21"/>
  <c r="H65" i="21"/>
  <c r="F65" i="21"/>
  <c r="E65" i="21"/>
  <c r="G65" i="21" s="1"/>
  <c r="D65" i="21"/>
  <c r="C65" i="21"/>
  <c r="J68" i="20"/>
  <c r="I68" i="20"/>
  <c r="H68" i="20"/>
  <c r="F68" i="20"/>
  <c r="E68" i="20"/>
  <c r="D68" i="20"/>
  <c r="C68" i="20"/>
  <c r="J67" i="20"/>
  <c r="I67" i="20"/>
  <c r="H67" i="20"/>
  <c r="F67" i="20"/>
  <c r="G67" i="20" s="1"/>
  <c r="E67" i="20"/>
  <c r="D67" i="20"/>
  <c r="C67" i="20"/>
  <c r="J66" i="20"/>
  <c r="I66" i="20"/>
  <c r="H66" i="20"/>
  <c r="F66" i="20"/>
  <c r="G66" i="20" s="1"/>
  <c r="E66" i="20"/>
  <c r="D66" i="20"/>
  <c r="C66" i="20"/>
  <c r="J65" i="20"/>
  <c r="I65" i="20"/>
  <c r="H65" i="20"/>
  <c r="F65" i="20"/>
  <c r="E65" i="20"/>
  <c r="D65" i="20"/>
  <c r="C65" i="20"/>
  <c r="J68" i="19"/>
  <c r="I68" i="19"/>
  <c r="H68" i="19"/>
  <c r="F68" i="19"/>
  <c r="E68" i="19"/>
  <c r="D68" i="19"/>
  <c r="C68" i="19"/>
  <c r="J67" i="19"/>
  <c r="I67" i="19"/>
  <c r="H67" i="19"/>
  <c r="F67" i="19"/>
  <c r="E67" i="19"/>
  <c r="D67" i="19"/>
  <c r="C67" i="19"/>
  <c r="J66" i="19"/>
  <c r="I66" i="19"/>
  <c r="H66" i="19"/>
  <c r="F66" i="19"/>
  <c r="G66" i="19" s="1"/>
  <c r="E66" i="19"/>
  <c r="D66" i="19"/>
  <c r="C66" i="19"/>
  <c r="J65" i="19"/>
  <c r="I65" i="19"/>
  <c r="H65" i="19"/>
  <c r="F65" i="19"/>
  <c r="E65" i="19"/>
  <c r="D65" i="19"/>
  <c r="C65" i="19"/>
  <c r="J68" i="18"/>
  <c r="I68" i="18"/>
  <c r="H68" i="18"/>
  <c r="F68" i="18"/>
  <c r="E68" i="18"/>
  <c r="D68" i="18"/>
  <c r="C68" i="18"/>
  <c r="J67" i="18"/>
  <c r="I67" i="18"/>
  <c r="H67" i="18"/>
  <c r="F67" i="18"/>
  <c r="E67" i="18"/>
  <c r="D67" i="18"/>
  <c r="C67" i="18"/>
  <c r="J66" i="18"/>
  <c r="I66" i="18"/>
  <c r="H66" i="18"/>
  <c r="F66" i="18"/>
  <c r="G66" i="18" s="1"/>
  <c r="E66" i="18"/>
  <c r="D66" i="18"/>
  <c r="C66" i="18"/>
  <c r="J65" i="18"/>
  <c r="I65" i="18"/>
  <c r="H65" i="18"/>
  <c r="F65" i="18"/>
  <c r="E65" i="18"/>
  <c r="D65" i="18"/>
  <c r="C65" i="18"/>
  <c r="J68" i="17"/>
  <c r="I68" i="17"/>
  <c r="H68" i="17"/>
  <c r="F68" i="17"/>
  <c r="G68" i="17" s="1"/>
  <c r="E68" i="17"/>
  <c r="D68" i="17"/>
  <c r="C68" i="17"/>
  <c r="J67" i="17"/>
  <c r="I67" i="17"/>
  <c r="H67" i="17"/>
  <c r="F67" i="17"/>
  <c r="E67" i="17"/>
  <c r="D67" i="17"/>
  <c r="C67" i="17"/>
  <c r="J66" i="17"/>
  <c r="I66" i="17"/>
  <c r="H66" i="17"/>
  <c r="F66" i="17"/>
  <c r="G66" i="17" s="1"/>
  <c r="E66" i="17"/>
  <c r="D66" i="17"/>
  <c r="C66" i="17"/>
  <c r="J65" i="17"/>
  <c r="I65" i="17"/>
  <c r="H65" i="17"/>
  <c r="F65" i="17"/>
  <c r="G65" i="17" s="1"/>
  <c r="E65" i="17"/>
  <c r="D65" i="17"/>
  <c r="C65" i="17"/>
  <c r="J68" i="16"/>
  <c r="I68" i="16"/>
  <c r="H68" i="16"/>
  <c r="F68" i="16"/>
  <c r="E68" i="16"/>
  <c r="D68" i="16"/>
  <c r="C68" i="16"/>
  <c r="J67" i="16"/>
  <c r="I67" i="16"/>
  <c r="H67" i="16"/>
  <c r="F67" i="16"/>
  <c r="E67" i="16"/>
  <c r="D67" i="16"/>
  <c r="C67" i="16"/>
  <c r="J66" i="16"/>
  <c r="I66" i="16"/>
  <c r="H66" i="16"/>
  <c r="F66" i="16"/>
  <c r="G66" i="16" s="1"/>
  <c r="E66" i="16"/>
  <c r="D66" i="16"/>
  <c r="C66" i="16"/>
  <c r="J65" i="16"/>
  <c r="I65" i="16"/>
  <c r="H65" i="16"/>
  <c r="F65" i="16"/>
  <c r="E65" i="16"/>
  <c r="D65" i="16"/>
  <c r="C65" i="16"/>
  <c r="J68" i="13"/>
  <c r="I68" i="13"/>
  <c r="H68" i="13"/>
  <c r="F68" i="13"/>
  <c r="G68" i="13" s="1"/>
  <c r="E68" i="13"/>
  <c r="D68" i="13"/>
  <c r="C68" i="13"/>
  <c r="J67" i="13"/>
  <c r="I67" i="13"/>
  <c r="H67" i="13"/>
  <c r="F67" i="13"/>
  <c r="E67" i="13"/>
  <c r="D67" i="13"/>
  <c r="C67" i="13"/>
  <c r="J66" i="13"/>
  <c r="I66" i="13"/>
  <c r="H66" i="13"/>
  <c r="F66" i="13"/>
  <c r="G66" i="13" s="1"/>
  <c r="E66" i="13"/>
  <c r="D66" i="13"/>
  <c r="C66" i="13"/>
  <c r="J65" i="13"/>
  <c r="I65" i="13"/>
  <c r="H65" i="13"/>
  <c r="F65" i="13"/>
  <c r="E65" i="13"/>
  <c r="D65" i="13"/>
  <c r="C65" i="13"/>
  <c r="J68" i="15"/>
  <c r="I68" i="15"/>
  <c r="H68" i="15"/>
  <c r="F68" i="15"/>
  <c r="E68" i="15"/>
  <c r="D68" i="15"/>
  <c r="C68" i="15"/>
  <c r="J67" i="15"/>
  <c r="I67" i="15"/>
  <c r="H67" i="15"/>
  <c r="F67" i="15"/>
  <c r="E67" i="15"/>
  <c r="D67" i="15"/>
  <c r="C67" i="15"/>
  <c r="J66" i="15"/>
  <c r="I66" i="15"/>
  <c r="H66" i="15"/>
  <c r="F66" i="15"/>
  <c r="G66" i="15" s="1"/>
  <c r="E66" i="15"/>
  <c r="D66" i="15"/>
  <c r="C66" i="15"/>
  <c r="J65" i="15"/>
  <c r="I65" i="15"/>
  <c r="H65" i="15"/>
  <c r="F65" i="15"/>
  <c r="G65" i="15" s="1"/>
  <c r="E65" i="15"/>
  <c r="D65" i="15"/>
  <c r="C65" i="15"/>
  <c r="J68" i="8"/>
  <c r="I68" i="8"/>
  <c r="H68" i="8"/>
  <c r="F68" i="8"/>
  <c r="E68" i="8"/>
  <c r="D68" i="8"/>
  <c r="C68" i="8"/>
  <c r="J67" i="8"/>
  <c r="I67" i="8"/>
  <c r="H67" i="8"/>
  <c r="F67" i="8"/>
  <c r="E67" i="8"/>
  <c r="D67" i="8"/>
  <c r="C67" i="8"/>
  <c r="J66" i="8"/>
  <c r="I66" i="8"/>
  <c r="H66" i="8"/>
  <c r="F66" i="8"/>
  <c r="G66" i="8" s="1"/>
  <c r="E66" i="8"/>
  <c r="D66" i="8"/>
  <c r="C66" i="8"/>
  <c r="J65" i="8"/>
  <c r="I65" i="8"/>
  <c r="H65" i="8"/>
  <c r="F65" i="8"/>
  <c r="E65" i="8"/>
  <c r="D65" i="8"/>
  <c r="C65" i="8"/>
  <c r="J68" i="11"/>
  <c r="I68" i="11"/>
  <c r="H68" i="11"/>
  <c r="F68" i="11"/>
  <c r="E68" i="11"/>
  <c r="D68" i="11"/>
  <c r="C68" i="11"/>
  <c r="J67" i="11"/>
  <c r="I67" i="11"/>
  <c r="H67" i="11"/>
  <c r="F67" i="11"/>
  <c r="E67" i="11"/>
  <c r="D67" i="11"/>
  <c r="C67" i="11"/>
  <c r="J66" i="11"/>
  <c r="I66" i="11"/>
  <c r="H66" i="11"/>
  <c r="G66" i="11"/>
  <c r="F66" i="11"/>
  <c r="E66" i="11"/>
  <c r="D66" i="11"/>
  <c r="C66" i="11"/>
  <c r="J65" i="11"/>
  <c r="I65" i="11"/>
  <c r="H65" i="11"/>
  <c r="F65" i="11"/>
  <c r="E65" i="11"/>
  <c r="D65" i="11"/>
  <c r="C65" i="11"/>
  <c r="I68" i="24"/>
  <c r="H68" i="24"/>
  <c r="G68" i="24"/>
  <c r="F68" i="24"/>
  <c r="E68" i="24"/>
  <c r="D68" i="24"/>
  <c r="B68" i="24"/>
  <c r="I67" i="24"/>
  <c r="H67" i="24"/>
  <c r="G67" i="24"/>
  <c r="F67" i="24"/>
  <c r="E67" i="24"/>
  <c r="D67" i="24"/>
  <c r="B67" i="24"/>
  <c r="I66" i="24"/>
  <c r="H66" i="24"/>
  <c r="G66" i="24"/>
  <c r="F66" i="24"/>
  <c r="E66" i="24"/>
  <c r="D66" i="24"/>
  <c r="B66" i="24"/>
  <c r="I65" i="24"/>
  <c r="H65" i="24"/>
  <c r="G65" i="24"/>
  <c r="F65" i="24"/>
  <c r="E65" i="24"/>
  <c r="D65" i="24"/>
  <c r="B65" i="24"/>
  <c r="N67" i="4"/>
  <c r="M67" i="4"/>
  <c r="L67" i="4"/>
  <c r="K67" i="4"/>
  <c r="J67" i="4"/>
  <c r="I67" i="4"/>
  <c r="H67" i="4"/>
  <c r="G67" i="4"/>
  <c r="F67" i="4"/>
  <c r="E67" i="4"/>
  <c r="D67" i="4"/>
  <c r="A67" i="4"/>
  <c r="N66" i="4"/>
  <c r="M66" i="4"/>
  <c r="L66" i="4"/>
  <c r="K66" i="4"/>
  <c r="J66" i="4"/>
  <c r="I66" i="4"/>
  <c r="H66" i="4"/>
  <c r="G66" i="4"/>
  <c r="F66" i="4"/>
  <c r="E66" i="4"/>
  <c r="D66" i="4"/>
  <c r="B66" i="4"/>
  <c r="A66" i="4"/>
  <c r="N65" i="4"/>
  <c r="M65" i="4"/>
  <c r="L65" i="4"/>
  <c r="K65" i="4"/>
  <c r="J65" i="4"/>
  <c r="I65" i="4"/>
  <c r="H65" i="4"/>
  <c r="G65" i="4"/>
  <c r="F65" i="4"/>
  <c r="E65" i="4"/>
  <c r="D65" i="4"/>
  <c r="A65" i="4"/>
  <c r="N64" i="4"/>
  <c r="M64" i="4"/>
  <c r="L64" i="4"/>
  <c r="K64" i="4"/>
  <c r="J64" i="4"/>
  <c r="I64" i="4"/>
  <c r="H64" i="4"/>
  <c r="G64" i="4"/>
  <c r="F64" i="4"/>
  <c r="E64" i="4"/>
  <c r="D64" i="4"/>
  <c r="B64" i="4"/>
  <c r="A64" i="4"/>
  <c r="C8" i="24"/>
  <c r="C12" i="24" s="1"/>
  <c r="C16" i="24" s="1"/>
  <c r="C20" i="24" s="1"/>
  <c r="C24" i="24" s="1"/>
  <c r="C28" i="24" s="1"/>
  <c r="C32" i="24" s="1"/>
  <c r="C36" i="24" s="1"/>
  <c r="C40" i="24" s="1"/>
  <c r="C45" i="24" s="1"/>
  <c r="C49" i="24" s="1"/>
  <c r="C53" i="24" s="1"/>
  <c r="C57" i="24" s="1"/>
  <c r="C61" i="24" s="1"/>
  <c r="C65" i="24" s="1"/>
  <c r="C9" i="24"/>
  <c r="C13" i="24" s="1"/>
  <c r="C17" i="24" s="1"/>
  <c r="C21" i="24" s="1"/>
  <c r="C25" i="24" s="1"/>
  <c r="C29" i="24" s="1"/>
  <c r="C33" i="24" s="1"/>
  <c r="C37" i="24" s="1"/>
  <c r="C41" i="24" s="1"/>
  <c r="C46" i="24" s="1"/>
  <c r="C50" i="24" s="1"/>
  <c r="C54" i="24" s="1"/>
  <c r="C58" i="24" s="1"/>
  <c r="C62" i="24" s="1"/>
  <c r="C66" i="24" s="1"/>
  <c r="C10" i="24"/>
  <c r="C14" i="24" s="1"/>
  <c r="C18" i="24" s="1"/>
  <c r="C22" i="24" s="1"/>
  <c r="C26" i="24" s="1"/>
  <c r="C30" i="24" s="1"/>
  <c r="C34" i="24" s="1"/>
  <c r="C38" i="24" s="1"/>
  <c r="C42" i="24" s="1"/>
  <c r="C47" i="24" s="1"/>
  <c r="C51" i="24" s="1"/>
  <c r="C55" i="24" s="1"/>
  <c r="C59" i="24" s="1"/>
  <c r="C63" i="24" s="1"/>
  <c r="C67" i="24" s="1"/>
  <c r="C11" i="24"/>
  <c r="C15" i="24" s="1"/>
  <c r="C19" i="24" s="1"/>
  <c r="C23" i="24" s="1"/>
  <c r="C27" i="24" s="1"/>
  <c r="C31" i="24" s="1"/>
  <c r="C35" i="24" s="1"/>
  <c r="C39" i="24" s="1"/>
  <c r="C43" i="24" s="1"/>
  <c r="C48" i="24" s="1"/>
  <c r="C52" i="24" s="1"/>
  <c r="C56" i="24" s="1"/>
  <c r="C60" i="24" s="1"/>
  <c r="C64" i="24" s="1"/>
  <c r="C68" i="24" s="1"/>
  <c r="B4" i="24"/>
  <c r="B5" i="24"/>
  <c r="B6" i="24"/>
  <c r="N6" i="24" s="1"/>
  <c r="B7" i="24"/>
  <c r="B8" i="24"/>
  <c r="B9" i="24"/>
  <c r="B10" i="24"/>
  <c r="N10" i="24" s="1"/>
  <c r="B11" i="24"/>
  <c r="B12" i="24"/>
  <c r="B13" i="24"/>
  <c r="B14" i="24"/>
  <c r="B15" i="24"/>
  <c r="B16" i="24"/>
  <c r="B17" i="24"/>
  <c r="B18" i="24"/>
  <c r="N18" i="24" s="1"/>
  <c r="B19" i="24"/>
  <c r="B20" i="24"/>
  <c r="B21" i="24"/>
  <c r="B22" i="24"/>
  <c r="N22" i="24" s="1"/>
  <c r="B23" i="24"/>
  <c r="B24" i="24"/>
  <c r="B25" i="24"/>
  <c r="B26" i="24"/>
  <c r="N26" i="24" s="1"/>
  <c r="B27" i="24"/>
  <c r="B28" i="24"/>
  <c r="B29" i="24"/>
  <c r="B30" i="24"/>
  <c r="N30" i="24" s="1"/>
  <c r="B31" i="24"/>
  <c r="B32" i="24"/>
  <c r="B33" i="24"/>
  <c r="B34" i="24"/>
  <c r="N34" i="24" s="1"/>
  <c r="B35" i="24"/>
  <c r="B36" i="24"/>
  <c r="B37" i="24"/>
  <c r="B38" i="24"/>
  <c r="N38" i="24" s="1"/>
  <c r="B39" i="24"/>
  <c r="B40" i="24"/>
  <c r="B41" i="24"/>
  <c r="B42" i="24"/>
  <c r="N42" i="24" s="1"/>
  <c r="B43" i="24"/>
  <c r="B45" i="24"/>
  <c r="B46" i="24"/>
  <c r="B47" i="24"/>
  <c r="N47" i="24" s="1"/>
  <c r="B48" i="24"/>
  <c r="B49" i="24"/>
  <c r="B50" i="24"/>
  <c r="B51" i="24"/>
  <c r="N51" i="24" s="1"/>
  <c r="B52" i="24"/>
  <c r="B53" i="24"/>
  <c r="B54" i="24"/>
  <c r="B55" i="24"/>
  <c r="N55" i="24" s="1"/>
  <c r="B56" i="24"/>
  <c r="B57" i="24"/>
  <c r="B58" i="24"/>
  <c r="B59" i="24"/>
  <c r="N59" i="24" s="1"/>
  <c r="B60" i="24"/>
  <c r="B61" i="24"/>
  <c r="B62" i="24"/>
  <c r="B63" i="24"/>
  <c r="N63" i="24" s="1"/>
  <c r="B64" i="24"/>
  <c r="AA63" i="11"/>
  <c r="Z63" i="11"/>
  <c r="AA59" i="11"/>
  <c r="Z59" i="11"/>
  <c r="AA55" i="11"/>
  <c r="Z55" i="11"/>
  <c r="AA51" i="11"/>
  <c r="Z51" i="11"/>
  <c r="AA47" i="11"/>
  <c r="Z47" i="11"/>
  <c r="AA43" i="11"/>
  <c r="Z43" i="11"/>
  <c r="AA39" i="11"/>
  <c r="Z39" i="11"/>
  <c r="AA35" i="11"/>
  <c r="Z35" i="11"/>
  <c r="AA31" i="11"/>
  <c r="Z31" i="11"/>
  <c r="AA27" i="11"/>
  <c r="Z27" i="11"/>
  <c r="AA23" i="11"/>
  <c r="Z23" i="11"/>
  <c r="AA19" i="11"/>
  <c r="Z19" i="11"/>
  <c r="AA15" i="11"/>
  <c r="Z15" i="11"/>
  <c r="AA11" i="11"/>
  <c r="Z11" i="11"/>
  <c r="AA7" i="11"/>
  <c r="Z7" i="11"/>
  <c r="U46" i="4"/>
  <c r="U26" i="4"/>
  <c r="A18" i="4"/>
  <c r="U18" i="4" s="1"/>
  <c r="A19" i="4"/>
  <c r="A20" i="4"/>
  <c r="A21" i="4"/>
  <c r="A22" i="4"/>
  <c r="U22" i="4" s="1"/>
  <c r="A23" i="4"/>
  <c r="A24" i="4"/>
  <c r="A25" i="4"/>
  <c r="A26" i="4"/>
  <c r="A27" i="4"/>
  <c r="A28" i="4"/>
  <c r="A29" i="4"/>
  <c r="A30" i="4"/>
  <c r="U30" i="4" s="1"/>
  <c r="A31" i="4"/>
  <c r="A32" i="4"/>
  <c r="A33" i="4"/>
  <c r="A34" i="4"/>
  <c r="U34" i="4" s="1"/>
  <c r="A35" i="4"/>
  <c r="A36" i="4"/>
  <c r="A37" i="4"/>
  <c r="A38" i="4"/>
  <c r="U38" i="4" s="1"/>
  <c r="A39" i="4"/>
  <c r="A40" i="4"/>
  <c r="A41" i="4"/>
  <c r="A42" i="4"/>
  <c r="U42" i="4" s="1"/>
  <c r="A43" i="4"/>
  <c r="A44" i="4"/>
  <c r="A45" i="4"/>
  <c r="A46" i="4"/>
  <c r="A47" i="4"/>
  <c r="A48" i="4"/>
  <c r="A49" i="4"/>
  <c r="A50" i="4"/>
  <c r="U50" i="4" s="1"/>
  <c r="A51" i="4"/>
  <c r="A52" i="4"/>
  <c r="A53" i="4"/>
  <c r="A54" i="4"/>
  <c r="U54" i="4" s="1"/>
  <c r="A55" i="4"/>
  <c r="A56" i="4"/>
  <c r="A57" i="4"/>
  <c r="A58" i="4"/>
  <c r="U58" i="4" s="1"/>
  <c r="A59" i="4"/>
  <c r="A60" i="4"/>
  <c r="A61" i="4"/>
  <c r="A62" i="4"/>
  <c r="U62" i="4" s="1"/>
  <c r="A63" i="4"/>
  <c r="C64" i="21"/>
  <c r="C63" i="21"/>
  <c r="C62" i="21"/>
  <c r="C61" i="21"/>
  <c r="C60" i="21"/>
  <c r="C59" i="21"/>
  <c r="C58" i="21"/>
  <c r="C57" i="21"/>
  <c r="C56" i="21"/>
  <c r="C55" i="21"/>
  <c r="C54" i="21"/>
  <c r="C53" i="21"/>
  <c r="C52" i="21"/>
  <c r="C51" i="21"/>
  <c r="C50" i="21"/>
  <c r="C49" i="21"/>
  <c r="C48" i="21"/>
  <c r="C47" i="21"/>
  <c r="C46" i="21"/>
  <c r="C45" i="21"/>
  <c r="C44" i="21"/>
  <c r="C43" i="21"/>
  <c r="C42" i="21"/>
  <c r="C41" i="21"/>
  <c r="C40" i="21"/>
  <c r="C39" i="21"/>
  <c r="C38" i="21"/>
  <c r="C37" i="21"/>
  <c r="C36" i="21"/>
  <c r="C35" i="21"/>
  <c r="C34" i="21"/>
  <c r="C33" i="21"/>
  <c r="C32" i="21"/>
  <c r="C31" i="21"/>
  <c r="C30" i="21"/>
  <c r="C29" i="21"/>
  <c r="C28" i="21"/>
  <c r="C27" i="21"/>
  <c r="C26" i="21"/>
  <c r="C25" i="21"/>
  <c r="C24" i="21"/>
  <c r="C23" i="21"/>
  <c r="C22" i="21"/>
  <c r="C21" i="21"/>
  <c r="C20" i="21"/>
  <c r="C19" i="21"/>
  <c r="D18" i="21"/>
  <c r="D22" i="21" s="1"/>
  <c r="D26" i="21" s="1"/>
  <c r="D30" i="21" s="1"/>
  <c r="D34" i="21" s="1"/>
  <c r="D38" i="21" s="1"/>
  <c r="D42" i="21" s="1"/>
  <c r="D46" i="21" s="1"/>
  <c r="D50" i="21" s="1"/>
  <c r="D54" i="21" s="1"/>
  <c r="D58" i="21" s="1"/>
  <c r="D62" i="21" s="1"/>
  <c r="C18" i="21"/>
  <c r="C17" i="21"/>
  <c r="C16" i="21"/>
  <c r="D15" i="21"/>
  <c r="D19" i="21" s="1"/>
  <c r="D23" i="21" s="1"/>
  <c r="D27" i="21" s="1"/>
  <c r="D31" i="21" s="1"/>
  <c r="D35" i="21" s="1"/>
  <c r="D39" i="21" s="1"/>
  <c r="D43" i="21" s="1"/>
  <c r="D47" i="21" s="1"/>
  <c r="D51" i="21" s="1"/>
  <c r="D55" i="21" s="1"/>
  <c r="D59" i="21" s="1"/>
  <c r="D63" i="21" s="1"/>
  <c r="C15" i="21"/>
  <c r="D14" i="21"/>
  <c r="C14" i="21"/>
  <c r="D13" i="21"/>
  <c r="D17" i="21" s="1"/>
  <c r="D21" i="21" s="1"/>
  <c r="D25" i="21" s="1"/>
  <c r="D29" i="21" s="1"/>
  <c r="D33" i="21" s="1"/>
  <c r="D37" i="21" s="1"/>
  <c r="D41" i="21" s="1"/>
  <c r="D45" i="21" s="1"/>
  <c r="D49" i="21" s="1"/>
  <c r="D53" i="21" s="1"/>
  <c r="D57" i="21" s="1"/>
  <c r="D61" i="21" s="1"/>
  <c r="C13" i="21"/>
  <c r="D12" i="21"/>
  <c r="D16" i="21" s="1"/>
  <c r="D20" i="21" s="1"/>
  <c r="D24" i="21" s="1"/>
  <c r="D28" i="21" s="1"/>
  <c r="D32" i="21" s="1"/>
  <c r="D36" i="21" s="1"/>
  <c r="D40" i="21" s="1"/>
  <c r="D44" i="21" s="1"/>
  <c r="D48" i="21" s="1"/>
  <c r="D52" i="21" s="1"/>
  <c r="D56" i="21" s="1"/>
  <c r="D60" i="21" s="1"/>
  <c r="D64" i="21" s="1"/>
  <c r="C12" i="21"/>
  <c r="D11" i="21"/>
  <c r="C11" i="21"/>
  <c r="D10" i="21"/>
  <c r="C10" i="21"/>
  <c r="D9" i="21"/>
  <c r="C9" i="21"/>
  <c r="C8" i="21"/>
  <c r="C7" i="21"/>
  <c r="C6" i="21"/>
  <c r="C5" i="21"/>
  <c r="C64" i="20"/>
  <c r="C63" i="20"/>
  <c r="C62" i="20"/>
  <c r="C61" i="20"/>
  <c r="C60" i="20"/>
  <c r="C59" i="20"/>
  <c r="C58" i="20"/>
  <c r="C57" i="20"/>
  <c r="C56" i="20"/>
  <c r="C55" i="20"/>
  <c r="C54" i="20"/>
  <c r="C53" i="20"/>
  <c r="C52" i="20"/>
  <c r="C51" i="20"/>
  <c r="C50" i="20"/>
  <c r="C49" i="20"/>
  <c r="C48" i="20"/>
  <c r="C47" i="20"/>
  <c r="C46" i="20"/>
  <c r="C45" i="20"/>
  <c r="C44" i="20"/>
  <c r="C43" i="20"/>
  <c r="C42" i="20"/>
  <c r="C41" i="20"/>
  <c r="C40" i="20"/>
  <c r="C39" i="20"/>
  <c r="C38" i="20"/>
  <c r="C37" i="20"/>
  <c r="C36" i="20"/>
  <c r="C35" i="20"/>
  <c r="C34" i="20"/>
  <c r="C33" i="20"/>
  <c r="C32" i="20"/>
  <c r="C31" i="20"/>
  <c r="C30" i="20"/>
  <c r="C29" i="20"/>
  <c r="C28" i="20"/>
  <c r="C27" i="20"/>
  <c r="C26" i="20"/>
  <c r="C25" i="20"/>
  <c r="C24" i="20"/>
  <c r="C23" i="20"/>
  <c r="C22" i="20"/>
  <c r="C21" i="20"/>
  <c r="D20" i="20"/>
  <c r="D24" i="20" s="1"/>
  <c r="D28" i="20" s="1"/>
  <c r="D32" i="20" s="1"/>
  <c r="D36" i="20" s="1"/>
  <c r="D40" i="20" s="1"/>
  <c r="D44" i="20" s="1"/>
  <c r="D48" i="20" s="1"/>
  <c r="D52" i="20" s="1"/>
  <c r="D56" i="20" s="1"/>
  <c r="D60" i="20" s="1"/>
  <c r="D64" i="20" s="1"/>
  <c r="C20" i="20"/>
  <c r="C19" i="20"/>
  <c r="D18" i="20"/>
  <c r="D22" i="20" s="1"/>
  <c r="D26" i="20" s="1"/>
  <c r="D30" i="20" s="1"/>
  <c r="D34" i="20" s="1"/>
  <c r="D38" i="20" s="1"/>
  <c r="D42" i="20" s="1"/>
  <c r="D46" i="20" s="1"/>
  <c r="D50" i="20" s="1"/>
  <c r="D54" i="20" s="1"/>
  <c r="D58" i="20" s="1"/>
  <c r="D62" i="20" s="1"/>
  <c r="C18" i="20"/>
  <c r="C17" i="20"/>
  <c r="D16" i="20"/>
  <c r="C16" i="20"/>
  <c r="D15" i="20"/>
  <c r="D19" i="20" s="1"/>
  <c r="D23" i="20" s="1"/>
  <c r="D27" i="20" s="1"/>
  <c r="D31" i="20" s="1"/>
  <c r="D35" i="20" s="1"/>
  <c r="D39" i="20" s="1"/>
  <c r="D43" i="20" s="1"/>
  <c r="D47" i="20" s="1"/>
  <c r="D51" i="20" s="1"/>
  <c r="D55" i="20" s="1"/>
  <c r="D59" i="20" s="1"/>
  <c r="D63" i="20" s="1"/>
  <c r="C15" i="20"/>
  <c r="D14" i="20"/>
  <c r="C14" i="20"/>
  <c r="D13" i="20"/>
  <c r="D17" i="20" s="1"/>
  <c r="D21" i="20" s="1"/>
  <c r="D25" i="20" s="1"/>
  <c r="D29" i="20" s="1"/>
  <c r="D33" i="20" s="1"/>
  <c r="D37" i="20" s="1"/>
  <c r="D41" i="20" s="1"/>
  <c r="D45" i="20" s="1"/>
  <c r="D49" i="20" s="1"/>
  <c r="D53" i="20" s="1"/>
  <c r="D57" i="20" s="1"/>
  <c r="D61" i="20" s="1"/>
  <c r="C13" i="20"/>
  <c r="D12" i="20"/>
  <c r="C12" i="20"/>
  <c r="D11" i="20"/>
  <c r="C11" i="20"/>
  <c r="D10" i="20"/>
  <c r="C10" i="20"/>
  <c r="D9" i="20"/>
  <c r="C9" i="20"/>
  <c r="C8" i="20"/>
  <c r="C7" i="20"/>
  <c r="C6" i="20"/>
  <c r="C5" i="20"/>
  <c r="C64" i="19"/>
  <c r="C63" i="19"/>
  <c r="C62" i="19"/>
  <c r="C61" i="19"/>
  <c r="C60" i="19"/>
  <c r="C59" i="19"/>
  <c r="C58" i="19"/>
  <c r="C57" i="19"/>
  <c r="C56" i="19"/>
  <c r="C55" i="19"/>
  <c r="C54" i="19"/>
  <c r="C53" i="19"/>
  <c r="C52" i="19"/>
  <c r="C51" i="19"/>
  <c r="C50" i="19"/>
  <c r="C49" i="19"/>
  <c r="C48" i="19"/>
  <c r="C47" i="19"/>
  <c r="C46" i="19"/>
  <c r="C45" i="19"/>
  <c r="C44" i="19"/>
  <c r="C43" i="19"/>
  <c r="C42" i="19"/>
  <c r="C41" i="19"/>
  <c r="C40" i="19"/>
  <c r="C39" i="19"/>
  <c r="C38" i="19"/>
  <c r="C37" i="19"/>
  <c r="C36" i="19"/>
  <c r="C35" i="19"/>
  <c r="C34" i="19"/>
  <c r="C33" i="19"/>
  <c r="C32" i="19"/>
  <c r="C31" i="19"/>
  <c r="C30" i="19"/>
  <c r="C29" i="19"/>
  <c r="C28" i="19"/>
  <c r="C27" i="19"/>
  <c r="C26" i="19"/>
  <c r="C25" i="19"/>
  <c r="C24" i="19"/>
  <c r="C23" i="19"/>
  <c r="C22" i="19"/>
  <c r="C21" i="19"/>
  <c r="D20" i="19"/>
  <c r="D24" i="19" s="1"/>
  <c r="D28" i="19" s="1"/>
  <c r="D32" i="19" s="1"/>
  <c r="D36" i="19" s="1"/>
  <c r="D40" i="19" s="1"/>
  <c r="D44" i="19" s="1"/>
  <c r="D48" i="19" s="1"/>
  <c r="D52" i="19" s="1"/>
  <c r="D56" i="19" s="1"/>
  <c r="D60" i="19" s="1"/>
  <c r="D64" i="19" s="1"/>
  <c r="C20" i="19"/>
  <c r="C19" i="19"/>
  <c r="D18" i="19"/>
  <c r="D22" i="19" s="1"/>
  <c r="D26" i="19" s="1"/>
  <c r="D30" i="19" s="1"/>
  <c r="D34" i="19" s="1"/>
  <c r="D38" i="19" s="1"/>
  <c r="D42" i="19" s="1"/>
  <c r="D46" i="19" s="1"/>
  <c r="D50" i="19" s="1"/>
  <c r="D54" i="19" s="1"/>
  <c r="D58" i="19" s="1"/>
  <c r="D62" i="19" s="1"/>
  <c r="C18" i="19"/>
  <c r="C17" i="19"/>
  <c r="D16" i="19"/>
  <c r="C16" i="19"/>
  <c r="D15" i="19"/>
  <c r="D19" i="19" s="1"/>
  <c r="D23" i="19" s="1"/>
  <c r="D27" i="19" s="1"/>
  <c r="D31" i="19" s="1"/>
  <c r="D35" i="19" s="1"/>
  <c r="D39" i="19" s="1"/>
  <c r="D43" i="19" s="1"/>
  <c r="D47" i="19" s="1"/>
  <c r="D51" i="19" s="1"/>
  <c r="D55" i="19" s="1"/>
  <c r="D59" i="19" s="1"/>
  <c r="D63" i="19" s="1"/>
  <c r="C15" i="19"/>
  <c r="D14" i="19"/>
  <c r="C14" i="19"/>
  <c r="D13" i="19"/>
  <c r="D17" i="19" s="1"/>
  <c r="D21" i="19" s="1"/>
  <c r="D25" i="19" s="1"/>
  <c r="D29" i="19" s="1"/>
  <c r="D33" i="19" s="1"/>
  <c r="D37" i="19" s="1"/>
  <c r="D41" i="19" s="1"/>
  <c r="D45" i="19" s="1"/>
  <c r="D49" i="19" s="1"/>
  <c r="D53" i="19" s="1"/>
  <c r="D57" i="19" s="1"/>
  <c r="D61" i="19" s="1"/>
  <c r="C13" i="19"/>
  <c r="D12" i="19"/>
  <c r="C12" i="19"/>
  <c r="D11" i="19"/>
  <c r="C11" i="19"/>
  <c r="D10" i="19"/>
  <c r="C10" i="19"/>
  <c r="D9" i="19"/>
  <c r="C9" i="19"/>
  <c r="C8" i="19"/>
  <c r="C7" i="19"/>
  <c r="C6" i="19"/>
  <c r="C5" i="19"/>
  <c r="C64" i="18"/>
  <c r="C63" i="18"/>
  <c r="C62" i="18"/>
  <c r="C61" i="18"/>
  <c r="C60" i="18"/>
  <c r="C59" i="18"/>
  <c r="C58" i="18"/>
  <c r="C57" i="18"/>
  <c r="C56" i="18"/>
  <c r="C55" i="18"/>
  <c r="C54" i="18"/>
  <c r="C53" i="18"/>
  <c r="C52" i="18"/>
  <c r="C51" i="18"/>
  <c r="C50" i="18"/>
  <c r="C49" i="18"/>
  <c r="C48" i="18"/>
  <c r="C47" i="18"/>
  <c r="C46" i="18"/>
  <c r="C45" i="18"/>
  <c r="C44" i="18"/>
  <c r="C43" i="18"/>
  <c r="C42" i="18"/>
  <c r="C41" i="18"/>
  <c r="C40" i="18"/>
  <c r="C39" i="18"/>
  <c r="C38" i="18"/>
  <c r="C37" i="18"/>
  <c r="C36" i="18"/>
  <c r="C35" i="18"/>
  <c r="C34" i="18"/>
  <c r="C33" i="18"/>
  <c r="C32" i="18"/>
  <c r="C31" i="18"/>
  <c r="C30" i="18"/>
  <c r="C29" i="18"/>
  <c r="C28" i="18"/>
  <c r="C27" i="18"/>
  <c r="C26" i="18"/>
  <c r="C25" i="18"/>
  <c r="C24" i="18"/>
  <c r="C23" i="18"/>
  <c r="C22" i="18"/>
  <c r="C21" i="18"/>
  <c r="D20" i="18"/>
  <c r="D24" i="18" s="1"/>
  <c r="D28" i="18" s="1"/>
  <c r="D32" i="18" s="1"/>
  <c r="D36" i="18" s="1"/>
  <c r="D40" i="18" s="1"/>
  <c r="D44" i="18" s="1"/>
  <c r="D48" i="18" s="1"/>
  <c r="D52" i="18" s="1"/>
  <c r="D56" i="18" s="1"/>
  <c r="D60" i="18" s="1"/>
  <c r="D64" i="18" s="1"/>
  <c r="C20" i="18"/>
  <c r="C19" i="18"/>
  <c r="C18" i="18"/>
  <c r="C17" i="18"/>
  <c r="D16" i="18"/>
  <c r="C16" i="18"/>
  <c r="D15" i="18"/>
  <c r="D19" i="18" s="1"/>
  <c r="D23" i="18" s="1"/>
  <c r="D27" i="18" s="1"/>
  <c r="D31" i="18" s="1"/>
  <c r="D35" i="18" s="1"/>
  <c r="D39" i="18" s="1"/>
  <c r="D43" i="18" s="1"/>
  <c r="D47" i="18" s="1"/>
  <c r="D51" i="18" s="1"/>
  <c r="D55" i="18" s="1"/>
  <c r="D59" i="18" s="1"/>
  <c r="D63" i="18" s="1"/>
  <c r="C15" i="18"/>
  <c r="D14" i="18"/>
  <c r="D18" i="18" s="1"/>
  <c r="D22" i="18" s="1"/>
  <c r="D26" i="18" s="1"/>
  <c r="D30" i="18" s="1"/>
  <c r="D34" i="18" s="1"/>
  <c r="D38" i="18" s="1"/>
  <c r="D42" i="18" s="1"/>
  <c r="D46" i="18" s="1"/>
  <c r="D50" i="18" s="1"/>
  <c r="D54" i="18" s="1"/>
  <c r="D58" i="18" s="1"/>
  <c r="D62" i="18" s="1"/>
  <c r="C14" i="18"/>
  <c r="D13" i="18"/>
  <c r="D17" i="18" s="1"/>
  <c r="D21" i="18" s="1"/>
  <c r="D25" i="18" s="1"/>
  <c r="D29" i="18" s="1"/>
  <c r="D33" i="18" s="1"/>
  <c r="D37" i="18" s="1"/>
  <c r="D41" i="18" s="1"/>
  <c r="D45" i="18" s="1"/>
  <c r="D49" i="18" s="1"/>
  <c r="D53" i="18" s="1"/>
  <c r="D57" i="18" s="1"/>
  <c r="D61" i="18" s="1"/>
  <c r="C13" i="18"/>
  <c r="D12" i="18"/>
  <c r="C12" i="18"/>
  <c r="D11" i="18"/>
  <c r="C11" i="18"/>
  <c r="D10" i="18"/>
  <c r="C10" i="18"/>
  <c r="D9" i="18"/>
  <c r="C9" i="18"/>
  <c r="C8" i="18"/>
  <c r="C7" i="18"/>
  <c r="C6" i="18"/>
  <c r="C5" i="18"/>
  <c r="C64" i="17"/>
  <c r="C63" i="17"/>
  <c r="C62" i="17"/>
  <c r="C61" i="17"/>
  <c r="C60" i="17"/>
  <c r="C59" i="17"/>
  <c r="C58" i="17"/>
  <c r="C57" i="17"/>
  <c r="C56" i="17"/>
  <c r="C55" i="17"/>
  <c r="C54" i="17"/>
  <c r="C53" i="17"/>
  <c r="C52" i="17"/>
  <c r="C51" i="17"/>
  <c r="C50" i="17"/>
  <c r="C49" i="17"/>
  <c r="C48" i="17"/>
  <c r="C47" i="17"/>
  <c r="C46" i="17"/>
  <c r="C45" i="17"/>
  <c r="C44" i="17"/>
  <c r="C43" i="17"/>
  <c r="C42" i="17"/>
  <c r="C41" i="17"/>
  <c r="C40" i="17"/>
  <c r="C39" i="17"/>
  <c r="C38" i="17"/>
  <c r="C37" i="17"/>
  <c r="C36" i="17"/>
  <c r="C35" i="17"/>
  <c r="C34" i="17"/>
  <c r="C33" i="17"/>
  <c r="C32" i="17"/>
  <c r="C31" i="17"/>
  <c r="C30" i="17"/>
  <c r="C29" i="17"/>
  <c r="C28" i="17"/>
  <c r="C27" i="17"/>
  <c r="C26" i="17"/>
  <c r="C25" i="17"/>
  <c r="C24" i="17"/>
  <c r="C23" i="17"/>
  <c r="C22" i="17"/>
  <c r="C21" i="17"/>
  <c r="C20" i="17"/>
  <c r="D19" i="17"/>
  <c r="D23" i="17" s="1"/>
  <c r="D27" i="17" s="1"/>
  <c r="D31" i="17" s="1"/>
  <c r="D35" i="17" s="1"/>
  <c r="D39" i="17" s="1"/>
  <c r="D43" i="17" s="1"/>
  <c r="D47" i="17" s="1"/>
  <c r="D51" i="17" s="1"/>
  <c r="D55" i="17" s="1"/>
  <c r="D59" i="17" s="1"/>
  <c r="D63" i="17" s="1"/>
  <c r="C19" i="17"/>
  <c r="C18" i="17"/>
  <c r="D17" i="17"/>
  <c r="D21" i="17" s="1"/>
  <c r="D25" i="17" s="1"/>
  <c r="D29" i="17" s="1"/>
  <c r="D33" i="17" s="1"/>
  <c r="D37" i="17" s="1"/>
  <c r="D41" i="17" s="1"/>
  <c r="D45" i="17" s="1"/>
  <c r="D49" i="17" s="1"/>
  <c r="D53" i="17" s="1"/>
  <c r="D57" i="17" s="1"/>
  <c r="D61" i="17" s="1"/>
  <c r="C17" i="17"/>
  <c r="C16" i="17"/>
  <c r="D15" i="17"/>
  <c r="C15" i="17"/>
  <c r="D14" i="17"/>
  <c r="D18" i="17" s="1"/>
  <c r="D22" i="17" s="1"/>
  <c r="D26" i="17" s="1"/>
  <c r="D30" i="17" s="1"/>
  <c r="D34" i="17" s="1"/>
  <c r="D38" i="17" s="1"/>
  <c r="D42" i="17" s="1"/>
  <c r="D46" i="17" s="1"/>
  <c r="D50" i="17" s="1"/>
  <c r="D54" i="17" s="1"/>
  <c r="D58" i="17" s="1"/>
  <c r="D62" i="17" s="1"/>
  <c r="C14" i="17"/>
  <c r="D13" i="17"/>
  <c r="C13" i="17"/>
  <c r="D12" i="17"/>
  <c r="D16" i="17" s="1"/>
  <c r="D20" i="17" s="1"/>
  <c r="D24" i="17" s="1"/>
  <c r="D28" i="17" s="1"/>
  <c r="D32" i="17" s="1"/>
  <c r="D36" i="17" s="1"/>
  <c r="D40" i="17" s="1"/>
  <c r="D44" i="17" s="1"/>
  <c r="D48" i="17" s="1"/>
  <c r="D52" i="17" s="1"/>
  <c r="D56" i="17" s="1"/>
  <c r="D60" i="17" s="1"/>
  <c r="D64" i="17" s="1"/>
  <c r="C12" i="17"/>
  <c r="D11" i="17"/>
  <c r="C11" i="17"/>
  <c r="D10" i="17"/>
  <c r="C10" i="17"/>
  <c r="D9" i="17"/>
  <c r="C9" i="17"/>
  <c r="C8" i="17"/>
  <c r="C7" i="17"/>
  <c r="C6" i="17"/>
  <c r="C5" i="17"/>
  <c r="C64" i="16"/>
  <c r="C63" i="16"/>
  <c r="C62" i="16"/>
  <c r="C61" i="16"/>
  <c r="C60" i="16"/>
  <c r="C59" i="16"/>
  <c r="C58" i="16"/>
  <c r="C57" i="16"/>
  <c r="C56" i="16"/>
  <c r="C55" i="16"/>
  <c r="C54" i="16"/>
  <c r="C53" i="16"/>
  <c r="C52" i="16"/>
  <c r="C51" i="16"/>
  <c r="C50" i="16"/>
  <c r="C49" i="16"/>
  <c r="C48" i="16"/>
  <c r="C47" i="16"/>
  <c r="C46" i="16"/>
  <c r="C45" i="16"/>
  <c r="C44" i="16"/>
  <c r="C43" i="16"/>
  <c r="C42" i="16"/>
  <c r="C41" i="16"/>
  <c r="C40" i="16"/>
  <c r="C39" i="16"/>
  <c r="C38" i="16"/>
  <c r="C37" i="16"/>
  <c r="C36" i="16"/>
  <c r="C35" i="16"/>
  <c r="C34" i="16"/>
  <c r="C33" i="16"/>
  <c r="C32" i="16"/>
  <c r="C31" i="16"/>
  <c r="C30" i="16"/>
  <c r="C29" i="16"/>
  <c r="C28" i="16"/>
  <c r="C27" i="16"/>
  <c r="C26" i="16"/>
  <c r="C25" i="16"/>
  <c r="C24" i="16"/>
  <c r="C23" i="16"/>
  <c r="C22" i="16"/>
  <c r="C21" i="16"/>
  <c r="D20" i="16"/>
  <c r="D24" i="16" s="1"/>
  <c r="D28" i="16" s="1"/>
  <c r="D32" i="16" s="1"/>
  <c r="D36" i="16" s="1"/>
  <c r="D40" i="16" s="1"/>
  <c r="D44" i="16" s="1"/>
  <c r="D48" i="16" s="1"/>
  <c r="D52" i="16" s="1"/>
  <c r="D56" i="16" s="1"/>
  <c r="D60" i="16" s="1"/>
  <c r="D64" i="16" s="1"/>
  <c r="C20" i="16"/>
  <c r="C19" i="16"/>
  <c r="D18" i="16"/>
  <c r="D22" i="16" s="1"/>
  <c r="D26" i="16" s="1"/>
  <c r="D30" i="16" s="1"/>
  <c r="D34" i="16" s="1"/>
  <c r="D38" i="16" s="1"/>
  <c r="D42" i="16" s="1"/>
  <c r="D46" i="16" s="1"/>
  <c r="D50" i="16" s="1"/>
  <c r="D54" i="16" s="1"/>
  <c r="D58" i="16" s="1"/>
  <c r="D62" i="16" s="1"/>
  <c r="C18" i="16"/>
  <c r="C17" i="16"/>
  <c r="D16" i="16"/>
  <c r="C16" i="16"/>
  <c r="D15" i="16"/>
  <c r="D19" i="16" s="1"/>
  <c r="D23" i="16" s="1"/>
  <c r="D27" i="16" s="1"/>
  <c r="D31" i="16" s="1"/>
  <c r="D35" i="16" s="1"/>
  <c r="D39" i="16" s="1"/>
  <c r="D43" i="16" s="1"/>
  <c r="D47" i="16" s="1"/>
  <c r="D51" i="16" s="1"/>
  <c r="D55" i="16" s="1"/>
  <c r="D59" i="16" s="1"/>
  <c r="D63" i="16" s="1"/>
  <c r="C15" i="16"/>
  <c r="D14" i="16"/>
  <c r="C14" i="16"/>
  <c r="D13" i="16"/>
  <c r="D17" i="16" s="1"/>
  <c r="D21" i="16" s="1"/>
  <c r="D25" i="16" s="1"/>
  <c r="D29" i="16" s="1"/>
  <c r="D33" i="16" s="1"/>
  <c r="D37" i="16" s="1"/>
  <c r="D41" i="16" s="1"/>
  <c r="D45" i="16" s="1"/>
  <c r="D49" i="16" s="1"/>
  <c r="D53" i="16" s="1"/>
  <c r="D57" i="16" s="1"/>
  <c r="D61" i="16" s="1"/>
  <c r="C13" i="16"/>
  <c r="D12" i="16"/>
  <c r="C12" i="16"/>
  <c r="D11" i="16"/>
  <c r="C11" i="16"/>
  <c r="D10" i="16"/>
  <c r="C10" i="16"/>
  <c r="D9" i="16"/>
  <c r="C9" i="16"/>
  <c r="C8" i="16"/>
  <c r="C7" i="16"/>
  <c r="C6" i="16"/>
  <c r="C5" i="16"/>
  <c r="C64" i="15"/>
  <c r="C63" i="15"/>
  <c r="C62" i="15"/>
  <c r="C61" i="15"/>
  <c r="C60" i="15"/>
  <c r="C59" i="15"/>
  <c r="C58" i="15"/>
  <c r="C57" i="15"/>
  <c r="C56" i="15"/>
  <c r="C55" i="15"/>
  <c r="C54" i="15"/>
  <c r="C53" i="15"/>
  <c r="C52" i="15"/>
  <c r="C51" i="15"/>
  <c r="C50" i="15"/>
  <c r="C49" i="15"/>
  <c r="C48" i="15"/>
  <c r="C47" i="15"/>
  <c r="C46" i="15"/>
  <c r="C45" i="15"/>
  <c r="C44" i="15"/>
  <c r="C43" i="15"/>
  <c r="C42" i="15"/>
  <c r="C41" i="15"/>
  <c r="C40" i="15"/>
  <c r="C39" i="15"/>
  <c r="C38" i="15"/>
  <c r="C37" i="15"/>
  <c r="C36" i="15"/>
  <c r="C35" i="15"/>
  <c r="C34" i="15"/>
  <c r="C33" i="15"/>
  <c r="C32" i="15"/>
  <c r="C31" i="15"/>
  <c r="C30" i="15"/>
  <c r="C29" i="15"/>
  <c r="C28" i="15"/>
  <c r="C27" i="15"/>
  <c r="C26" i="15"/>
  <c r="C25" i="15"/>
  <c r="C24" i="15"/>
  <c r="C23" i="15"/>
  <c r="C22" i="15"/>
  <c r="C21" i="15"/>
  <c r="D20" i="15"/>
  <c r="D24" i="15" s="1"/>
  <c r="D28" i="15" s="1"/>
  <c r="D32" i="15" s="1"/>
  <c r="D36" i="15" s="1"/>
  <c r="D40" i="15" s="1"/>
  <c r="D44" i="15" s="1"/>
  <c r="D48" i="15" s="1"/>
  <c r="D52" i="15" s="1"/>
  <c r="D56" i="15" s="1"/>
  <c r="D60" i="15" s="1"/>
  <c r="D64" i="15" s="1"/>
  <c r="C20" i="15"/>
  <c r="C19" i="15"/>
  <c r="D18" i="15"/>
  <c r="D22" i="15" s="1"/>
  <c r="D26" i="15" s="1"/>
  <c r="D30" i="15" s="1"/>
  <c r="D34" i="15" s="1"/>
  <c r="D38" i="15" s="1"/>
  <c r="D42" i="15" s="1"/>
  <c r="D46" i="15" s="1"/>
  <c r="D50" i="15" s="1"/>
  <c r="D54" i="15" s="1"/>
  <c r="D58" i="15" s="1"/>
  <c r="D62" i="15" s="1"/>
  <c r="C18" i="15"/>
  <c r="C17" i="15"/>
  <c r="D16" i="15"/>
  <c r="C16" i="15"/>
  <c r="C15" i="15"/>
  <c r="D14" i="15"/>
  <c r="C14" i="15"/>
  <c r="D13" i="15"/>
  <c r="D17" i="15" s="1"/>
  <c r="D21" i="15" s="1"/>
  <c r="D25" i="15" s="1"/>
  <c r="D29" i="15" s="1"/>
  <c r="D33" i="15" s="1"/>
  <c r="D37" i="15" s="1"/>
  <c r="D41" i="15" s="1"/>
  <c r="D45" i="15" s="1"/>
  <c r="D49" i="15" s="1"/>
  <c r="D53" i="15" s="1"/>
  <c r="D57" i="15" s="1"/>
  <c r="D61" i="15" s="1"/>
  <c r="C13" i="15"/>
  <c r="D12" i="15"/>
  <c r="C12" i="15"/>
  <c r="D11" i="15"/>
  <c r="D15" i="15" s="1"/>
  <c r="D19" i="15" s="1"/>
  <c r="D23" i="15" s="1"/>
  <c r="D27" i="15" s="1"/>
  <c r="D31" i="15" s="1"/>
  <c r="D35" i="15" s="1"/>
  <c r="D39" i="15" s="1"/>
  <c r="D43" i="15" s="1"/>
  <c r="D47" i="15" s="1"/>
  <c r="D51" i="15" s="1"/>
  <c r="D55" i="15" s="1"/>
  <c r="D59" i="15" s="1"/>
  <c r="D63" i="15" s="1"/>
  <c r="C11" i="15"/>
  <c r="D10" i="15"/>
  <c r="C10" i="15"/>
  <c r="D9" i="15"/>
  <c r="C9" i="15"/>
  <c r="C8" i="15"/>
  <c r="C7" i="15"/>
  <c r="C6" i="15"/>
  <c r="C5" i="15"/>
  <c r="C64" i="13"/>
  <c r="C63" i="13"/>
  <c r="C62" i="13"/>
  <c r="C61" i="13"/>
  <c r="C60" i="13"/>
  <c r="C59" i="13"/>
  <c r="C58" i="13"/>
  <c r="C57" i="13"/>
  <c r="C56" i="13"/>
  <c r="C55" i="13"/>
  <c r="C54" i="13"/>
  <c r="C53" i="13"/>
  <c r="C52" i="13"/>
  <c r="C51" i="13"/>
  <c r="C50" i="13"/>
  <c r="C49" i="13"/>
  <c r="C48" i="13"/>
  <c r="C47" i="13"/>
  <c r="C46" i="13"/>
  <c r="C45" i="13"/>
  <c r="C44" i="13"/>
  <c r="C43" i="13"/>
  <c r="C42" i="13"/>
  <c r="C41" i="13"/>
  <c r="C40" i="13"/>
  <c r="C39" i="13"/>
  <c r="C38" i="13"/>
  <c r="C37" i="13"/>
  <c r="C36" i="13"/>
  <c r="C35" i="13"/>
  <c r="C34" i="13"/>
  <c r="C33" i="13"/>
  <c r="C32" i="13"/>
  <c r="C31" i="13"/>
  <c r="C30" i="13"/>
  <c r="C29" i="13"/>
  <c r="C28" i="13"/>
  <c r="C27" i="13"/>
  <c r="C26" i="13"/>
  <c r="C25" i="13"/>
  <c r="C24" i="13"/>
  <c r="C23" i="13"/>
  <c r="C22" i="13"/>
  <c r="C21" i="13"/>
  <c r="D20" i="13"/>
  <c r="D24" i="13" s="1"/>
  <c r="D28" i="13" s="1"/>
  <c r="D32" i="13" s="1"/>
  <c r="D36" i="13" s="1"/>
  <c r="D40" i="13" s="1"/>
  <c r="D44" i="13" s="1"/>
  <c r="D48" i="13" s="1"/>
  <c r="D52" i="13" s="1"/>
  <c r="D56" i="13" s="1"/>
  <c r="D60" i="13" s="1"/>
  <c r="D64" i="13" s="1"/>
  <c r="C20" i="13"/>
  <c r="C19" i="13"/>
  <c r="D18" i="13"/>
  <c r="D22" i="13" s="1"/>
  <c r="D26" i="13" s="1"/>
  <c r="D30" i="13" s="1"/>
  <c r="D34" i="13" s="1"/>
  <c r="D38" i="13" s="1"/>
  <c r="D42" i="13" s="1"/>
  <c r="D46" i="13" s="1"/>
  <c r="D50" i="13" s="1"/>
  <c r="D54" i="13" s="1"/>
  <c r="D58" i="13" s="1"/>
  <c r="D62" i="13" s="1"/>
  <c r="C18" i="13"/>
  <c r="C17" i="13"/>
  <c r="D16" i="13"/>
  <c r="C16" i="13"/>
  <c r="D15" i="13"/>
  <c r="D19" i="13" s="1"/>
  <c r="D23" i="13" s="1"/>
  <c r="D27" i="13" s="1"/>
  <c r="D31" i="13" s="1"/>
  <c r="D35" i="13" s="1"/>
  <c r="D39" i="13" s="1"/>
  <c r="D43" i="13" s="1"/>
  <c r="D47" i="13" s="1"/>
  <c r="D51" i="13" s="1"/>
  <c r="D55" i="13" s="1"/>
  <c r="D59" i="13" s="1"/>
  <c r="D63" i="13" s="1"/>
  <c r="C15" i="13"/>
  <c r="D14" i="13"/>
  <c r="C14" i="13"/>
  <c r="D13" i="13"/>
  <c r="D17" i="13" s="1"/>
  <c r="D21" i="13" s="1"/>
  <c r="D25" i="13" s="1"/>
  <c r="D29" i="13" s="1"/>
  <c r="D33" i="13" s="1"/>
  <c r="D37" i="13" s="1"/>
  <c r="D41" i="13" s="1"/>
  <c r="D45" i="13" s="1"/>
  <c r="D49" i="13" s="1"/>
  <c r="D53" i="13" s="1"/>
  <c r="D57" i="13" s="1"/>
  <c r="D61" i="13" s="1"/>
  <c r="C13" i="13"/>
  <c r="D12" i="13"/>
  <c r="C12" i="13"/>
  <c r="D11" i="13"/>
  <c r="C11" i="13"/>
  <c r="D10" i="13"/>
  <c r="C10" i="13"/>
  <c r="D9" i="13"/>
  <c r="C9" i="13"/>
  <c r="C8" i="13"/>
  <c r="C7" i="13"/>
  <c r="C6" i="13"/>
  <c r="C5" i="13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51" i="8"/>
  <c r="C50" i="8"/>
  <c r="C49" i="8"/>
  <c r="C48" i="8"/>
  <c r="C47" i="8"/>
  <c r="C46" i="8"/>
  <c r="C45" i="8"/>
  <c r="C44" i="8"/>
  <c r="C43" i="8"/>
  <c r="C42" i="8"/>
  <c r="C41" i="8"/>
  <c r="C40" i="8"/>
  <c r="C39" i="8"/>
  <c r="C38" i="8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D15" i="8"/>
  <c r="D19" i="8" s="1"/>
  <c r="D23" i="8" s="1"/>
  <c r="D27" i="8" s="1"/>
  <c r="D31" i="8" s="1"/>
  <c r="D35" i="8" s="1"/>
  <c r="D39" i="8" s="1"/>
  <c r="D43" i="8" s="1"/>
  <c r="D47" i="8" s="1"/>
  <c r="D51" i="8" s="1"/>
  <c r="D55" i="8" s="1"/>
  <c r="D59" i="8" s="1"/>
  <c r="D63" i="8" s="1"/>
  <c r="C15" i="8"/>
  <c r="D14" i="8"/>
  <c r="D18" i="8" s="1"/>
  <c r="D22" i="8" s="1"/>
  <c r="D26" i="8" s="1"/>
  <c r="D30" i="8" s="1"/>
  <c r="D34" i="8" s="1"/>
  <c r="D38" i="8" s="1"/>
  <c r="D42" i="8" s="1"/>
  <c r="D46" i="8" s="1"/>
  <c r="D50" i="8" s="1"/>
  <c r="D54" i="8" s="1"/>
  <c r="D58" i="8" s="1"/>
  <c r="D62" i="8" s="1"/>
  <c r="C14" i="8"/>
  <c r="D13" i="8"/>
  <c r="D17" i="8" s="1"/>
  <c r="D21" i="8" s="1"/>
  <c r="D25" i="8" s="1"/>
  <c r="D29" i="8" s="1"/>
  <c r="D33" i="8" s="1"/>
  <c r="D37" i="8" s="1"/>
  <c r="D41" i="8" s="1"/>
  <c r="D45" i="8" s="1"/>
  <c r="D49" i="8" s="1"/>
  <c r="D53" i="8" s="1"/>
  <c r="D57" i="8" s="1"/>
  <c r="D61" i="8" s="1"/>
  <c r="C13" i="8"/>
  <c r="D12" i="8"/>
  <c r="D16" i="8" s="1"/>
  <c r="D20" i="8" s="1"/>
  <c r="D24" i="8" s="1"/>
  <c r="D28" i="8" s="1"/>
  <c r="D32" i="8" s="1"/>
  <c r="D36" i="8" s="1"/>
  <c r="D40" i="8" s="1"/>
  <c r="D44" i="8" s="1"/>
  <c r="D48" i="8" s="1"/>
  <c r="D52" i="8" s="1"/>
  <c r="D56" i="8" s="1"/>
  <c r="D60" i="8" s="1"/>
  <c r="D64" i="8" s="1"/>
  <c r="C12" i="8"/>
  <c r="D11" i="8"/>
  <c r="C11" i="8"/>
  <c r="D10" i="8"/>
  <c r="C10" i="8"/>
  <c r="D9" i="8"/>
  <c r="C9" i="8"/>
  <c r="C8" i="8"/>
  <c r="C7" i="8"/>
  <c r="C6" i="8"/>
  <c r="C5" i="8"/>
  <c r="B9" i="4"/>
  <c r="B13" i="4" s="1"/>
  <c r="B17" i="4" s="1"/>
  <c r="B21" i="4" s="1"/>
  <c r="B25" i="4" s="1"/>
  <c r="B29" i="4" s="1"/>
  <c r="B33" i="4" s="1"/>
  <c r="B37" i="4" s="1"/>
  <c r="B41" i="4" s="1"/>
  <c r="B45" i="4" s="1"/>
  <c r="B49" i="4" s="1"/>
  <c r="B53" i="4" s="1"/>
  <c r="B57" i="4" s="1"/>
  <c r="B61" i="4" s="1"/>
  <c r="B65" i="4" s="1"/>
  <c r="B10" i="4"/>
  <c r="B14" i="4" s="1"/>
  <c r="B18" i="4" s="1"/>
  <c r="B22" i="4" s="1"/>
  <c r="B26" i="4" s="1"/>
  <c r="B30" i="4" s="1"/>
  <c r="B34" i="4" s="1"/>
  <c r="B38" i="4" s="1"/>
  <c r="B42" i="4" s="1"/>
  <c r="B46" i="4" s="1"/>
  <c r="B50" i="4" s="1"/>
  <c r="B54" i="4" s="1"/>
  <c r="B58" i="4" s="1"/>
  <c r="B62" i="4" s="1"/>
  <c r="B11" i="4"/>
  <c r="B15" i="4" s="1"/>
  <c r="B19" i="4" s="1"/>
  <c r="B23" i="4" s="1"/>
  <c r="B27" i="4" s="1"/>
  <c r="B31" i="4" s="1"/>
  <c r="B35" i="4" s="1"/>
  <c r="B39" i="4" s="1"/>
  <c r="B43" i="4" s="1"/>
  <c r="B47" i="4" s="1"/>
  <c r="B51" i="4" s="1"/>
  <c r="B55" i="4" s="1"/>
  <c r="B59" i="4" s="1"/>
  <c r="B63" i="4" s="1"/>
  <c r="B67" i="4" s="1"/>
  <c r="B8" i="4"/>
  <c r="B12" i="4" s="1"/>
  <c r="B16" i="4" s="1"/>
  <c r="B20" i="4" s="1"/>
  <c r="B24" i="4" s="1"/>
  <c r="B28" i="4" s="1"/>
  <c r="B32" i="4" s="1"/>
  <c r="B36" i="4" s="1"/>
  <c r="B40" i="4" s="1"/>
  <c r="B44" i="4" s="1"/>
  <c r="B48" i="4" s="1"/>
  <c r="B52" i="4" s="1"/>
  <c r="B56" i="4" s="1"/>
  <c r="B60" i="4" s="1"/>
  <c r="A5" i="4"/>
  <c r="A6" i="4"/>
  <c r="U6" i="4" s="1"/>
  <c r="A7" i="4"/>
  <c r="A8" i="4"/>
  <c r="A9" i="4"/>
  <c r="A10" i="4"/>
  <c r="U10" i="4" s="1"/>
  <c r="A11" i="4"/>
  <c r="A12" i="4"/>
  <c r="A13" i="4"/>
  <c r="A14" i="4"/>
  <c r="U14" i="4" s="1"/>
  <c r="A15" i="4"/>
  <c r="A16" i="4"/>
  <c r="A17" i="4"/>
  <c r="A4" i="4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64" i="11"/>
  <c r="D10" i="11"/>
  <c r="D14" i="11" s="1"/>
  <c r="D18" i="11" s="1"/>
  <c r="D22" i="11" s="1"/>
  <c r="D26" i="11" s="1"/>
  <c r="D30" i="11" s="1"/>
  <c r="D34" i="11" s="1"/>
  <c r="D38" i="11" s="1"/>
  <c r="D42" i="11" s="1"/>
  <c r="D46" i="11" s="1"/>
  <c r="D50" i="11" s="1"/>
  <c r="D54" i="11" s="1"/>
  <c r="D58" i="11" s="1"/>
  <c r="D62" i="11" s="1"/>
  <c r="D11" i="11"/>
  <c r="D15" i="11" s="1"/>
  <c r="D19" i="11" s="1"/>
  <c r="D23" i="11" s="1"/>
  <c r="D27" i="11" s="1"/>
  <c r="D31" i="11" s="1"/>
  <c r="D35" i="11" s="1"/>
  <c r="D39" i="11" s="1"/>
  <c r="D43" i="11" s="1"/>
  <c r="D47" i="11" s="1"/>
  <c r="D51" i="11" s="1"/>
  <c r="D55" i="11" s="1"/>
  <c r="D59" i="11" s="1"/>
  <c r="D63" i="11" s="1"/>
  <c r="D12" i="11"/>
  <c r="D16" i="11" s="1"/>
  <c r="D20" i="11" s="1"/>
  <c r="D24" i="11" s="1"/>
  <c r="D28" i="11" s="1"/>
  <c r="D32" i="11" s="1"/>
  <c r="D36" i="11" s="1"/>
  <c r="D40" i="11" s="1"/>
  <c r="D44" i="11" s="1"/>
  <c r="D48" i="11" s="1"/>
  <c r="D52" i="11" s="1"/>
  <c r="D56" i="11" s="1"/>
  <c r="D60" i="11" s="1"/>
  <c r="D64" i="11" s="1"/>
  <c r="D9" i="11"/>
  <c r="D13" i="11" s="1"/>
  <c r="D17" i="11" s="1"/>
  <c r="D21" i="11" s="1"/>
  <c r="D25" i="11" s="1"/>
  <c r="D29" i="11" s="1"/>
  <c r="D33" i="11" s="1"/>
  <c r="D37" i="11" s="1"/>
  <c r="D41" i="11" s="1"/>
  <c r="D45" i="11" s="1"/>
  <c r="D49" i="11" s="1"/>
  <c r="D53" i="11" s="1"/>
  <c r="D57" i="11" s="1"/>
  <c r="D61" i="11" s="1"/>
  <c r="C5" i="11"/>
  <c r="C46" i="27" l="1"/>
  <c r="B62" i="27"/>
  <c r="C58" i="27"/>
  <c r="C56" i="27"/>
  <c r="C44" i="27"/>
  <c r="O65" i="4"/>
  <c r="Q66" i="4"/>
  <c r="O66" i="4"/>
  <c r="L7" i="24"/>
  <c r="G67" i="21"/>
  <c r="G68" i="21"/>
  <c r="G65" i="20"/>
  <c r="G68" i="20"/>
  <c r="G67" i="19"/>
  <c r="G65" i="19"/>
  <c r="G68" i="19"/>
  <c r="G67" i="18"/>
  <c r="G65" i="18"/>
  <c r="G68" i="18"/>
  <c r="G67" i="17"/>
  <c r="G67" i="16"/>
  <c r="G65" i="16"/>
  <c r="G68" i="16"/>
  <c r="G67" i="13"/>
  <c r="G65" i="13"/>
  <c r="G67" i="15"/>
  <c r="G68" i="15"/>
  <c r="G65" i="8"/>
  <c r="G68" i="8"/>
  <c r="G67" i="8"/>
  <c r="G67" i="11"/>
  <c r="G65" i="11"/>
  <c r="G68" i="11"/>
  <c r="O67" i="4"/>
  <c r="Q67" i="4"/>
  <c r="Q65" i="4"/>
  <c r="Q64" i="4"/>
  <c r="O64" i="4"/>
  <c r="Z6" i="8"/>
  <c r="B66" i="27" l="1"/>
  <c r="C66" i="27" s="1"/>
  <c r="C62" i="27"/>
  <c r="M14" i="26"/>
  <c r="M18" i="26" s="1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T1001" i="2" l="1"/>
  <c r="S1001" i="2"/>
  <c r="R1001" i="2"/>
  <c r="Q1001" i="2"/>
  <c r="P1001" i="2"/>
  <c r="O1001" i="2"/>
  <c r="N1001" i="2"/>
  <c r="M1001" i="2"/>
  <c r="L1001" i="2"/>
  <c r="K1001" i="2"/>
  <c r="J1001" i="2"/>
  <c r="I1001" i="2"/>
  <c r="H1001" i="2"/>
  <c r="G1001" i="2"/>
  <c r="F1001" i="2"/>
  <c r="E1001" i="2"/>
  <c r="D1001" i="2"/>
  <c r="C1001" i="2"/>
  <c r="A1001" i="2"/>
  <c r="T1000" i="2"/>
  <c r="S1000" i="2"/>
  <c r="R1000" i="2"/>
  <c r="Q1000" i="2"/>
  <c r="P1000" i="2"/>
  <c r="O1000" i="2"/>
  <c r="N1000" i="2"/>
  <c r="M1000" i="2"/>
  <c r="L1000" i="2"/>
  <c r="K1000" i="2"/>
  <c r="J1000" i="2"/>
  <c r="I1000" i="2"/>
  <c r="H1000" i="2"/>
  <c r="G1000" i="2"/>
  <c r="F1000" i="2"/>
  <c r="E1000" i="2"/>
  <c r="D1000" i="2"/>
  <c r="C1000" i="2"/>
  <c r="T999" i="2"/>
  <c r="S999" i="2"/>
  <c r="R999" i="2"/>
  <c r="Q999" i="2"/>
  <c r="P999" i="2"/>
  <c r="O999" i="2"/>
  <c r="N999" i="2"/>
  <c r="M999" i="2"/>
  <c r="L999" i="2"/>
  <c r="K999" i="2"/>
  <c r="J999" i="2"/>
  <c r="I999" i="2"/>
  <c r="H999" i="2"/>
  <c r="G999" i="2"/>
  <c r="F999" i="2"/>
  <c r="E999" i="2"/>
  <c r="D999" i="2"/>
  <c r="C999" i="2"/>
  <c r="A999" i="2" s="1"/>
  <c r="T998" i="2"/>
  <c r="S998" i="2"/>
  <c r="R998" i="2"/>
  <c r="Q998" i="2"/>
  <c r="P998" i="2"/>
  <c r="O998" i="2"/>
  <c r="N998" i="2"/>
  <c r="M998" i="2"/>
  <c r="L998" i="2"/>
  <c r="K998" i="2"/>
  <c r="J998" i="2"/>
  <c r="I998" i="2"/>
  <c r="H998" i="2"/>
  <c r="G998" i="2"/>
  <c r="F998" i="2"/>
  <c r="E998" i="2"/>
  <c r="D998" i="2"/>
  <c r="C998" i="2"/>
  <c r="T997" i="2"/>
  <c r="S997" i="2"/>
  <c r="R997" i="2"/>
  <c r="Q997" i="2"/>
  <c r="P997" i="2"/>
  <c r="O997" i="2"/>
  <c r="N997" i="2"/>
  <c r="M997" i="2"/>
  <c r="L997" i="2"/>
  <c r="K997" i="2"/>
  <c r="J997" i="2"/>
  <c r="I997" i="2"/>
  <c r="H997" i="2"/>
  <c r="G997" i="2"/>
  <c r="F997" i="2"/>
  <c r="E997" i="2"/>
  <c r="D997" i="2"/>
  <c r="C997" i="2"/>
  <c r="T996" i="2"/>
  <c r="S996" i="2"/>
  <c r="R996" i="2"/>
  <c r="Q996" i="2"/>
  <c r="P996" i="2"/>
  <c r="O996" i="2"/>
  <c r="N996" i="2"/>
  <c r="M996" i="2"/>
  <c r="L996" i="2"/>
  <c r="K996" i="2"/>
  <c r="J996" i="2"/>
  <c r="I996" i="2"/>
  <c r="H996" i="2"/>
  <c r="G996" i="2"/>
  <c r="F996" i="2"/>
  <c r="E996" i="2"/>
  <c r="D996" i="2"/>
  <c r="C996" i="2"/>
  <c r="T995" i="2"/>
  <c r="S995" i="2"/>
  <c r="R995" i="2"/>
  <c r="Q995" i="2"/>
  <c r="P995" i="2"/>
  <c r="O995" i="2"/>
  <c r="N995" i="2"/>
  <c r="M995" i="2"/>
  <c r="L995" i="2"/>
  <c r="K995" i="2"/>
  <c r="J995" i="2"/>
  <c r="I995" i="2"/>
  <c r="H995" i="2"/>
  <c r="G995" i="2"/>
  <c r="F995" i="2"/>
  <c r="E995" i="2"/>
  <c r="D995" i="2"/>
  <c r="C995" i="2"/>
  <c r="T994" i="2"/>
  <c r="S994" i="2"/>
  <c r="R994" i="2"/>
  <c r="Q994" i="2"/>
  <c r="P994" i="2"/>
  <c r="O994" i="2"/>
  <c r="N994" i="2"/>
  <c r="M994" i="2"/>
  <c r="L994" i="2"/>
  <c r="K994" i="2"/>
  <c r="J994" i="2"/>
  <c r="I994" i="2"/>
  <c r="H994" i="2"/>
  <c r="G994" i="2"/>
  <c r="F994" i="2"/>
  <c r="E994" i="2"/>
  <c r="D994" i="2"/>
  <c r="C994" i="2"/>
  <c r="T993" i="2"/>
  <c r="S993" i="2"/>
  <c r="R993" i="2"/>
  <c r="Q993" i="2"/>
  <c r="P993" i="2"/>
  <c r="O993" i="2"/>
  <c r="N993" i="2"/>
  <c r="M993" i="2"/>
  <c r="L993" i="2"/>
  <c r="K993" i="2"/>
  <c r="J993" i="2"/>
  <c r="I993" i="2"/>
  <c r="H993" i="2"/>
  <c r="G993" i="2"/>
  <c r="F993" i="2"/>
  <c r="E993" i="2"/>
  <c r="D993" i="2"/>
  <c r="A993" i="2" s="1"/>
  <c r="C993" i="2"/>
  <c r="T992" i="2"/>
  <c r="S992" i="2"/>
  <c r="R992" i="2"/>
  <c r="Q992" i="2"/>
  <c r="P992" i="2"/>
  <c r="O992" i="2"/>
  <c r="N992" i="2"/>
  <c r="M992" i="2"/>
  <c r="L992" i="2"/>
  <c r="K992" i="2"/>
  <c r="J992" i="2"/>
  <c r="I992" i="2"/>
  <c r="H992" i="2"/>
  <c r="G992" i="2"/>
  <c r="F992" i="2"/>
  <c r="E992" i="2"/>
  <c r="D992" i="2"/>
  <c r="C992" i="2"/>
  <c r="T991" i="2"/>
  <c r="S991" i="2"/>
  <c r="R991" i="2"/>
  <c r="Q991" i="2"/>
  <c r="P991" i="2"/>
  <c r="O991" i="2"/>
  <c r="N991" i="2"/>
  <c r="M991" i="2"/>
  <c r="L991" i="2"/>
  <c r="K991" i="2"/>
  <c r="J991" i="2"/>
  <c r="I991" i="2"/>
  <c r="H991" i="2"/>
  <c r="G991" i="2"/>
  <c r="F991" i="2"/>
  <c r="E991" i="2"/>
  <c r="D991" i="2"/>
  <c r="C991" i="2"/>
  <c r="T990" i="2"/>
  <c r="S990" i="2"/>
  <c r="R990" i="2"/>
  <c r="Q990" i="2"/>
  <c r="P990" i="2"/>
  <c r="O990" i="2"/>
  <c r="N990" i="2"/>
  <c r="M990" i="2"/>
  <c r="L990" i="2"/>
  <c r="K990" i="2"/>
  <c r="J990" i="2"/>
  <c r="I990" i="2"/>
  <c r="H990" i="2"/>
  <c r="G990" i="2"/>
  <c r="F990" i="2"/>
  <c r="E990" i="2"/>
  <c r="D990" i="2"/>
  <c r="C990" i="2"/>
  <c r="T989" i="2"/>
  <c r="S989" i="2"/>
  <c r="R989" i="2"/>
  <c r="Q989" i="2"/>
  <c r="P989" i="2"/>
  <c r="O989" i="2"/>
  <c r="N989" i="2"/>
  <c r="M989" i="2"/>
  <c r="L989" i="2"/>
  <c r="K989" i="2"/>
  <c r="J989" i="2"/>
  <c r="I989" i="2"/>
  <c r="H989" i="2"/>
  <c r="G989" i="2"/>
  <c r="F989" i="2"/>
  <c r="E989" i="2"/>
  <c r="D989" i="2"/>
  <c r="C989" i="2"/>
  <c r="T988" i="2"/>
  <c r="S988" i="2"/>
  <c r="R988" i="2"/>
  <c r="Q988" i="2"/>
  <c r="P988" i="2"/>
  <c r="O988" i="2"/>
  <c r="N988" i="2"/>
  <c r="M988" i="2"/>
  <c r="L988" i="2"/>
  <c r="K988" i="2"/>
  <c r="J988" i="2"/>
  <c r="I988" i="2"/>
  <c r="H988" i="2"/>
  <c r="G988" i="2"/>
  <c r="F988" i="2"/>
  <c r="E988" i="2"/>
  <c r="D988" i="2"/>
  <c r="C988" i="2"/>
  <c r="T987" i="2"/>
  <c r="S987" i="2"/>
  <c r="R987" i="2"/>
  <c r="Q987" i="2"/>
  <c r="P987" i="2"/>
  <c r="O987" i="2"/>
  <c r="N987" i="2"/>
  <c r="M987" i="2"/>
  <c r="L987" i="2"/>
  <c r="K987" i="2"/>
  <c r="J987" i="2"/>
  <c r="I987" i="2"/>
  <c r="H987" i="2"/>
  <c r="G987" i="2"/>
  <c r="F987" i="2"/>
  <c r="E987" i="2"/>
  <c r="D987" i="2"/>
  <c r="C987" i="2"/>
  <c r="T986" i="2"/>
  <c r="S986" i="2"/>
  <c r="R986" i="2"/>
  <c r="Q986" i="2"/>
  <c r="P986" i="2"/>
  <c r="O986" i="2"/>
  <c r="N986" i="2"/>
  <c r="M986" i="2"/>
  <c r="L986" i="2"/>
  <c r="K986" i="2"/>
  <c r="J986" i="2"/>
  <c r="I986" i="2"/>
  <c r="H986" i="2"/>
  <c r="G986" i="2"/>
  <c r="F986" i="2"/>
  <c r="E986" i="2"/>
  <c r="D986" i="2"/>
  <c r="C986" i="2"/>
  <c r="T985" i="2"/>
  <c r="S985" i="2"/>
  <c r="R985" i="2"/>
  <c r="Q985" i="2"/>
  <c r="P985" i="2"/>
  <c r="O985" i="2"/>
  <c r="N985" i="2"/>
  <c r="M985" i="2"/>
  <c r="L985" i="2"/>
  <c r="K985" i="2"/>
  <c r="J985" i="2"/>
  <c r="I985" i="2"/>
  <c r="H985" i="2"/>
  <c r="G985" i="2"/>
  <c r="F985" i="2"/>
  <c r="E985" i="2"/>
  <c r="D985" i="2"/>
  <c r="C985" i="2"/>
  <c r="T984" i="2"/>
  <c r="S984" i="2"/>
  <c r="R984" i="2"/>
  <c r="Q984" i="2"/>
  <c r="P984" i="2"/>
  <c r="O984" i="2"/>
  <c r="N984" i="2"/>
  <c r="M984" i="2"/>
  <c r="L984" i="2"/>
  <c r="K984" i="2"/>
  <c r="J984" i="2"/>
  <c r="I984" i="2"/>
  <c r="H984" i="2"/>
  <c r="G984" i="2"/>
  <c r="F984" i="2"/>
  <c r="E984" i="2"/>
  <c r="D984" i="2"/>
  <c r="C984" i="2"/>
  <c r="T983" i="2"/>
  <c r="S983" i="2"/>
  <c r="R983" i="2"/>
  <c r="Q983" i="2"/>
  <c r="P983" i="2"/>
  <c r="O983" i="2"/>
  <c r="N983" i="2"/>
  <c r="M983" i="2"/>
  <c r="L983" i="2"/>
  <c r="K983" i="2"/>
  <c r="J983" i="2"/>
  <c r="I983" i="2"/>
  <c r="H983" i="2"/>
  <c r="G983" i="2"/>
  <c r="F983" i="2"/>
  <c r="E983" i="2"/>
  <c r="D983" i="2"/>
  <c r="C983" i="2"/>
  <c r="T982" i="2"/>
  <c r="S982" i="2"/>
  <c r="R982" i="2"/>
  <c r="Q982" i="2"/>
  <c r="P982" i="2"/>
  <c r="O982" i="2"/>
  <c r="N982" i="2"/>
  <c r="M982" i="2"/>
  <c r="L982" i="2"/>
  <c r="K982" i="2"/>
  <c r="J982" i="2"/>
  <c r="I982" i="2"/>
  <c r="H982" i="2"/>
  <c r="G982" i="2"/>
  <c r="F982" i="2"/>
  <c r="E982" i="2"/>
  <c r="D982" i="2"/>
  <c r="C982" i="2"/>
  <c r="T981" i="2"/>
  <c r="S981" i="2"/>
  <c r="R981" i="2"/>
  <c r="Q981" i="2"/>
  <c r="P981" i="2"/>
  <c r="O981" i="2"/>
  <c r="N981" i="2"/>
  <c r="M981" i="2"/>
  <c r="L981" i="2"/>
  <c r="K981" i="2"/>
  <c r="J981" i="2"/>
  <c r="I981" i="2"/>
  <c r="H981" i="2"/>
  <c r="G981" i="2"/>
  <c r="F981" i="2"/>
  <c r="E981" i="2"/>
  <c r="D981" i="2"/>
  <c r="C981" i="2"/>
  <c r="T980" i="2"/>
  <c r="S980" i="2"/>
  <c r="R980" i="2"/>
  <c r="Q980" i="2"/>
  <c r="P980" i="2"/>
  <c r="O980" i="2"/>
  <c r="N980" i="2"/>
  <c r="M980" i="2"/>
  <c r="L980" i="2"/>
  <c r="K980" i="2"/>
  <c r="J980" i="2"/>
  <c r="I980" i="2"/>
  <c r="H980" i="2"/>
  <c r="G980" i="2"/>
  <c r="F980" i="2"/>
  <c r="E980" i="2"/>
  <c r="D980" i="2"/>
  <c r="C980" i="2"/>
  <c r="A980" i="2" s="1"/>
  <c r="T979" i="2"/>
  <c r="S979" i="2"/>
  <c r="R979" i="2"/>
  <c r="Q979" i="2"/>
  <c r="P979" i="2"/>
  <c r="O979" i="2"/>
  <c r="N979" i="2"/>
  <c r="M979" i="2"/>
  <c r="L979" i="2"/>
  <c r="K979" i="2"/>
  <c r="J979" i="2"/>
  <c r="I979" i="2"/>
  <c r="H979" i="2"/>
  <c r="G979" i="2"/>
  <c r="F979" i="2"/>
  <c r="E979" i="2"/>
  <c r="D979" i="2"/>
  <c r="C979" i="2"/>
  <c r="A979" i="2"/>
  <c r="T978" i="2"/>
  <c r="S978" i="2"/>
  <c r="R978" i="2"/>
  <c r="Q978" i="2"/>
  <c r="P978" i="2"/>
  <c r="O978" i="2"/>
  <c r="N978" i="2"/>
  <c r="M978" i="2"/>
  <c r="L978" i="2"/>
  <c r="K978" i="2"/>
  <c r="J978" i="2"/>
  <c r="I978" i="2"/>
  <c r="H978" i="2"/>
  <c r="G978" i="2"/>
  <c r="F978" i="2"/>
  <c r="E978" i="2"/>
  <c r="D978" i="2"/>
  <c r="A978" i="2" s="1"/>
  <c r="C978" i="2"/>
  <c r="T977" i="2"/>
  <c r="S977" i="2"/>
  <c r="R977" i="2"/>
  <c r="Q977" i="2"/>
  <c r="P977" i="2"/>
  <c r="O977" i="2"/>
  <c r="N977" i="2"/>
  <c r="M977" i="2"/>
  <c r="L977" i="2"/>
  <c r="K977" i="2"/>
  <c r="J977" i="2"/>
  <c r="I977" i="2"/>
  <c r="H977" i="2"/>
  <c r="G977" i="2"/>
  <c r="F977" i="2"/>
  <c r="E977" i="2"/>
  <c r="D977" i="2"/>
  <c r="C977" i="2"/>
  <c r="T976" i="2"/>
  <c r="S976" i="2"/>
  <c r="R976" i="2"/>
  <c r="Q976" i="2"/>
  <c r="P976" i="2"/>
  <c r="O976" i="2"/>
  <c r="N976" i="2"/>
  <c r="M976" i="2"/>
  <c r="L976" i="2"/>
  <c r="K976" i="2"/>
  <c r="J976" i="2"/>
  <c r="I976" i="2"/>
  <c r="H976" i="2"/>
  <c r="G976" i="2"/>
  <c r="F976" i="2"/>
  <c r="E976" i="2"/>
  <c r="D976" i="2"/>
  <c r="C976" i="2"/>
  <c r="T975" i="2"/>
  <c r="S975" i="2"/>
  <c r="R975" i="2"/>
  <c r="Q975" i="2"/>
  <c r="P975" i="2"/>
  <c r="O975" i="2"/>
  <c r="N975" i="2"/>
  <c r="M975" i="2"/>
  <c r="L975" i="2"/>
  <c r="K975" i="2"/>
  <c r="J975" i="2"/>
  <c r="I975" i="2"/>
  <c r="H975" i="2"/>
  <c r="G975" i="2"/>
  <c r="F975" i="2"/>
  <c r="E975" i="2"/>
  <c r="D975" i="2"/>
  <c r="C975" i="2"/>
  <c r="T974" i="2"/>
  <c r="S974" i="2"/>
  <c r="R974" i="2"/>
  <c r="Q974" i="2"/>
  <c r="P974" i="2"/>
  <c r="O974" i="2"/>
  <c r="N974" i="2"/>
  <c r="M974" i="2"/>
  <c r="L974" i="2"/>
  <c r="K974" i="2"/>
  <c r="J974" i="2"/>
  <c r="I974" i="2"/>
  <c r="H974" i="2"/>
  <c r="G974" i="2"/>
  <c r="F974" i="2"/>
  <c r="E974" i="2"/>
  <c r="D974" i="2"/>
  <c r="C974" i="2"/>
  <c r="T973" i="2"/>
  <c r="S973" i="2"/>
  <c r="R973" i="2"/>
  <c r="Q973" i="2"/>
  <c r="P973" i="2"/>
  <c r="O973" i="2"/>
  <c r="N973" i="2"/>
  <c r="M973" i="2"/>
  <c r="L973" i="2"/>
  <c r="K973" i="2"/>
  <c r="J973" i="2"/>
  <c r="I973" i="2"/>
  <c r="H973" i="2"/>
  <c r="G973" i="2"/>
  <c r="F973" i="2"/>
  <c r="E973" i="2"/>
  <c r="D973" i="2"/>
  <c r="C973" i="2"/>
  <c r="T972" i="2"/>
  <c r="S972" i="2"/>
  <c r="R972" i="2"/>
  <c r="Q972" i="2"/>
  <c r="P972" i="2"/>
  <c r="O972" i="2"/>
  <c r="N972" i="2"/>
  <c r="M972" i="2"/>
  <c r="L972" i="2"/>
  <c r="K972" i="2"/>
  <c r="J972" i="2"/>
  <c r="I972" i="2"/>
  <c r="H972" i="2"/>
  <c r="G972" i="2"/>
  <c r="F972" i="2"/>
  <c r="E972" i="2"/>
  <c r="D972" i="2"/>
  <c r="C972" i="2"/>
  <c r="T971" i="2"/>
  <c r="S971" i="2"/>
  <c r="R971" i="2"/>
  <c r="Q971" i="2"/>
  <c r="P971" i="2"/>
  <c r="O971" i="2"/>
  <c r="N971" i="2"/>
  <c r="M971" i="2"/>
  <c r="L971" i="2"/>
  <c r="K971" i="2"/>
  <c r="J971" i="2"/>
  <c r="I971" i="2"/>
  <c r="H971" i="2"/>
  <c r="G971" i="2"/>
  <c r="F971" i="2"/>
  <c r="E971" i="2"/>
  <c r="D971" i="2"/>
  <c r="A971" i="2" s="1"/>
  <c r="C971" i="2"/>
  <c r="T970" i="2"/>
  <c r="S970" i="2"/>
  <c r="R970" i="2"/>
  <c r="Q970" i="2"/>
  <c r="P970" i="2"/>
  <c r="O970" i="2"/>
  <c r="N970" i="2"/>
  <c r="M970" i="2"/>
  <c r="L970" i="2"/>
  <c r="K970" i="2"/>
  <c r="J970" i="2"/>
  <c r="I970" i="2"/>
  <c r="H970" i="2"/>
  <c r="G970" i="2"/>
  <c r="F970" i="2"/>
  <c r="E970" i="2"/>
  <c r="D970" i="2"/>
  <c r="C970" i="2"/>
  <c r="T969" i="2"/>
  <c r="S969" i="2"/>
  <c r="R969" i="2"/>
  <c r="Q969" i="2"/>
  <c r="P969" i="2"/>
  <c r="O969" i="2"/>
  <c r="N969" i="2"/>
  <c r="M969" i="2"/>
  <c r="L969" i="2"/>
  <c r="K969" i="2"/>
  <c r="J969" i="2"/>
  <c r="I969" i="2"/>
  <c r="H969" i="2"/>
  <c r="G969" i="2"/>
  <c r="F969" i="2"/>
  <c r="E969" i="2"/>
  <c r="D969" i="2"/>
  <c r="C969" i="2"/>
  <c r="T968" i="2"/>
  <c r="S968" i="2"/>
  <c r="R968" i="2"/>
  <c r="Q968" i="2"/>
  <c r="P968" i="2"/>
  <c r="O968" i="2"/>
  <c r="N968" i="2"/>
  <c r="M968" i="2"/>
  <c r="L968" i="2"/>
  <c r="K968" i="2"/>
  <c r="J968" i="2"/>
  <c r="I968" i="2"/>
  <c r="H968" i="2"/>
  <c r="G968" i="2"/>
  <c r="F968" i="2"/>
  <c r="E968" i="2"/>
  <c r="D968" i="2"/>
  <c r="C968" i="2"/>
  <c r="A968" i="2"/>
  <c r="T967" i="2"/>
  <c r="S967" i="2"/>
  <c r="R967" i="2"/>
  <c r="Q967" i="2"/>
  <c r="P967" i="2"/>
  <c r="O967" i="2"/>
  <c r="N967" i="2"/>
  <c r="M967" i="2"/>
  <c r="L967" i="2"/>
  <c r="K967" i="2"/>
  <c r="J967" i="2"/>
  <c r="I967" i="2"/>
  <c r="H967" i="2"/>
  <c r="G967" i="2"/>
  <c r="F967" i="2"/>
  <c r="E967" i="2"/>
  <c r="D967" i="2"/>
  <c r="C967" i="2"/>
  <c r="T966" i="2"/>
  <c r="S966" i="2"/>
  <c r="R966" i="2"/>
  <c r="Q966" i="2"/>
  <c r="P966" i="2"/>
  <c r="O966" i="2"/>
  <c r="N966" i="2"/>
  <c r="M966" i="2"/>
  <c r="L966" i="2"/>
  <c r="K966" i="2"/>
  <c r="J966" i="2"/>
  <c r="I966" i="2"/>
  <c r="H966" i="2"/>
  <c r="G966" i="2"/>
  <c r="F966" i="2"/>
  <c r="E966" i="2"/>
  <c r="D966" i="2"/>
  <c r="C966" i="2"/>
  <c r="T965" i="2"/>
  <c r="S965" i="2"/>
  <c r="R965" i="2"/>
  <c r="Q965" i="2"/>
  <c r="P965" i="2"/>
  <c r="O965" i="2"/>
  <c r="N965" i="2"/>
  <c r="M965" i="2"/>
  <c r="L965" i="2"/>
  <c r="K965" i="2"/>
  <c r="J965" i="2"/>
  <c r="I965" i="2"/>
  <c r="H965" i="2"/>
  <c r="G965" i="2"/>
  <c r="F965" i="2"/>
  <c r="E965" i="2"/>
  <c r="D965" i="2"/>
  <c r="C965" i="2"/>
  <c r="T964" i="2"/>
  <c r="S964" i="2"/>
  <c r="R964" i="2"/>
  <c r="Q964" i="2"/>
  <c r="P964" i="2"/>
  <c r="O964" i="2"/>
  <c r="N964" i="2"/>
  <c r="M964" i="2"/>
  <c r="L964" i="2"/>
  <c r="K964" i="2"/>
  <c r="J964" i="2"/>
  <c r="I964" i="2"/>
  <c r="H964" i="2"/>
  <c r="G964" i="2"/>
  <c r="F964" i="2"/>
  <c r="E964" i="2"/>
  <c r="D964" i="2"/>
  <c r="C964" i="2"/>
  <c r="T963" i="2"/>
  <c r="S963" i="2"/>
  <c r="R963" i="2"/>
  <c r="Q963" i="2"/>
  <c r="P963" i="2"/>
  <c r="O963" i="2"/>
  <c r="N963" i="2"/>
  <c r="M963" i="2"/>
  <c r="L963" i="2"/>
  <c r="K963" i="2"/>
  <c r="J963" i="2"/>
  <c r="I963" i="2"/>
  <c r="H963" i="2"/>
  <c r="G963" i="2"/>
  <c r="F963" i="2"/>
  <c r="E963" i="2"/>
  <c r="D963" i="2"/>
  <c r="C963" i="2"/>
  <c r="A963" i="2"/>
  <c r="T962" i="2"/>
  <c r="S962" i="2"/>
  <c r="R962" i="2"/>
  <c r="Q962" i="2"/>
  <c r="P962" i="2"/>
  <c r="O962" i="2"/>
  <c r="N962" i="2"/>
  <c r="M962" i="2"/>
  <c r="L962" i="2"/>
  <c r="K962" i="2"/>
  <c r="J962" i="2"/>
  <c r="I962" i="2"/>
  <c r="H962" i="2"/>
  <c r="G962" i="2"/>
  <c r="F962" i="2"/>
  <c r="E962" i="2"/>
  <c r="D962" i="2"/>
  <c r="C962" i="2"/>
  <c r="T961" i="2"/>
  <c r="S961" i="2"/>
  <c r="R961" i="2"/>
  <c r="Q961" i="2"/>
  <c r="P961" i="2"/>
  <c r="O961" i="2"/>
  <c r="N961" i="2"/>
  <c r="M961" i="2"/>
  <c r="L961" i="2"/>
  <c r="K961" i="2"/>
  <c r="J961" i="2"/>
  <c r="I961" i="2"/>
  <c r="H961" i="2"/>
  <c r="G961" i="2"/>
  <c r="F961" i="2"/>
  <c r="E961" i="2"/>
  <c r="D961" i="2"/>
  <c r="C961" i="2"/>
  <c r="T960" i="2"/>
  <c r="S960" i="2"/>
  <c r="R960" i="2"/>
  <c r="Q960" i="2"/>
  <c r="P960" i="2"/>
  <c r="O960" i="2"/>
  <c r="N960" i="2"/>
  <c r="M960" i="2"/>
  <c r="L960" i="2"/>
  <c r="K960" i="2"/>
  <c r="J960" i="2"/>
  <c r="I960" i="2"/>
  <c r="H960" i="2"/>
  <c r="G960" i="2"/>
  <c r="F960" i="2"/>
  <c r="E960" i="2"/>
  <c r="D960" i="2"/>
  <c r="C960" i="2"/>
  <c r="T959" i="2"/>
  <c r="S959" i="2"/>
  <c r="R959" i="2"/>
  <c r="Q959" i="2"/>
  <c r="P959" i="2"/>
  <c r="O959" i="2"/>
  <c r="N959" i="2"/>
  <c r="M959" i="2"/>
  <c r="L959" i="2"/>
  <c r="K959" i="2"/>
  <c r="J959" i="2"/>
  <c r="I959" i="2"/>
  <c r="H959" i="2"/>
  <c r="G959" i="2"/>
  <c r="F959" i="2"/>
  <c r="E959" i="2"/>
  <c r="D959" i="2"/>
  <c r="C959" i="2"/>
  <c r="T958" i="2"/>
  <c r="S958" i="2"/>
  <c r="R958" i="2"/>
  <c r="Q958" i="2"/>
  <c r="P958" i="2"/>
  <c r="O958" i="2"/>
  <c r="N958" i="2"/>
  <c r="M958" i="2"/>
  <c r="L958" i="2"/>
  <c r="K958" i="2"/>
  <c r="J958" i="2"/>
  <c r="I958" i="2"/>
  <c r="H958" i="2"/>
  <c r="G958" i="2"/>
  <c r="F958" i="2"/>
  <c r="E958" i="2"/>
  <c r="D958" i="2"/>
  <c r="C958" i="2"/>
  <c r="T957" i="2"/>
  <c r="S957" i="2"/>
  <c r="R957" i="2"/>
  <c r="Q957" i="2"/>
  <c r="P957" i="2"/>
  <c r="O957" i="2"/>
  <c r="N957" i="2"/>
  <c r="M957" i="2"/>
  <c r="L957" i="2"/>
  <c r="K957" i="2"/>
  <c r="J957" i="2"/>
  <c r="I957" i="2"/>
  <c r="H957" i="2"/>
  <c r="G957" i="2"/>
  <c r="F957" i="2"/>
  <c r="E957" i="2"/>
  <c r="D957" i="2"/>
  <c r="C957" i="2"/>
  <c r="T956" i="2"/>
  <c r="S956" i="2"/>
  <c r="R956" i="2"/>
  <c r="Q956" i="2"/>
  <c r="P956" i="2"/>
  <c r="O956" i="2"/>
  <c r="N956" i="2"/>
  <c r="M956" i="2"/>
  <c r="L956" i="2"/>
  <c r="K956" i="2"/>
  <c r="J956" i="2"/>
  <c r="I956" i="2"/>
  <c r="H956" i="2"/>
  <c r="G956" i="2"/>
  <c r="F956" i="2"/>
  <c r="E956" i="2"/>
  <c r="D956" i="2"/>
  <c r="C956" i="2"/>
  <c r="A956" i="2" s="1"/>
  <c r="T955" i="2"/>
  <c r="S955" i="2"/>
  <c r="R955" i="2"/>
  <c r="Q955" i="2"/>
  <c r="P955" i="2"/>
  <c r="O955" i="2"/>
  <c r="N955" i="2"/>
  <c r="M955" i="2"/>
  <c r="L955" i="2"/>
  <c r="K955" i="2"/>
  <c r="J955" i="2"/>
  <c r="I955" i="2"/>
  <c r="H955" i="2"/>
  <c r="G955" i="2"/>
  <c r="F955" i="2"/>
  <c r="E955" i="2"/>
  <c r="D955" i="2"/>
  <c r="C955" i="2"/>
  <c r="T954" i="2"/>
  <c r="S954" i="2"/>
  <c r="R954" i="2"/>
  <c r="Q954" i="2"/>
  <c r="P954" i="2"/>
  <c r="O954" i="2"/>
  <c r="N954" i="2"/>
  <c r="M954" i="2"/>
  <c r="L954" i="2"/>
  <c r="K954" i="2"/>
  <c r="J954" i="2"/>
  <c r="I954" i="2"/>
  <c r="H954" i="2"/>
  <c r="G954" i="2"/>
  <c r="F954" i="2"/>
  <c r="E954" i="2"/>
  <c r="D954" i="2"/>
  <c r="C954" i="2"/>
  <c r="T953" i="2"/>
  <c r="S953" i="2"/>
  <c r="R953" i="2"/>
  <c r="Q953" i="2"/>
  <c r="P953" i="2"/>
  <c r="O953" i="2"/>
  <c r="N953" i="2"/>
  <c r="M953" i="2"/>
  <c r="L953" i="2"/>
  <c r="K953" i="2"/>
  <c r="J953" i="2"/>
  <c r="I953" i="2"/>
  <c r="H953" i="2"/>
  <c r="G953" i="2"/>
  <c r="F953" i="2"/>
  <c r="E953" i="2"/>
  <c r="D953" i="2"/>
  <c r="C953" i="2"/>
  <c r="T952" i="2"/>
  <c r="S952" i="2"/>
  <c r="R952" i="2"/>
  <c r="Q952" i="2"/>
  <c r="P952" i="2"/>
  <c r="O952" i="2"/>
  <c r="N952" i="2"/>
  <c r="M952" i="2"/>
  <c r="L952" i="2"/>
  <c r="K952" i="2"/>
  <c r="J952" i="2"/>
  <c r="I952" i="2"/>
  <c r="H952" i="2"/>
  <c r="G952" i="2"/>
  <c r="F952" i="2"/>
  <c r="E952" i="2"/>
  <c r="D952" i="2"/>
  <c r="C952" i="2"/>
  <c r="T951" i="2"/>
  <c r="S951" i="2"/>
  <c r="R951" i="2"/>
  <c r="Q951" i="2"/>
  <c r="P951" i="2"/>
  <c r="O951" i="2"/>
  <c r="N951" i="2"/>
  <c r="M951" i="2"/>
  <c r="L951" i="2"/>
  <c r="K951" i="2"/>
  <c r="J951" i="2"/>
  <c r="I951" i="2"/>
  <c r="H951" i="2"/>
  <c r="G951" i="2"/>
  <c r="F951" i="2"/>
  <c r="E951" i="2"/>
  <c r="D951" i="2"/>
  <c r="C951" i="2"/>
  <c r="A951" i="2"/>
  <c r="T950" i="2"/>
  <c r="S950" i="2"/>
  <c r="R950" i="2"/>
  <c r="Q950" i="2"/>
  <c r="P950" i="2"/>
  <c r="O950" i="2"/>
  <c r="N950" i="2"/>
  <c r="M950" i="2"/>
  <c r="L950" i="2"/>
  <c r="K950" i="2"/>
  <c r="J950" i="2"/>
  <c r="I950" i="2"/>
  <c r="H950" i="2"/>
  <c r="G950" i="2"/>
  <c r="F950" i="2"/>
  <c r="E950" i="2"/>
  <c r="D950" i="2"/>
  <c r="A950" i="2" s="1"/>
  <c r="C950" i="2"/>
  <c r="T949" i="2"/>
  <c r="S949" i="2"/>
  <c r="R949" i="2"/>
  <c r="Q949" i="2"/>
  <c r="P949" i="2"/>
  <c r="O949" i="2"/>
  <c r="N949" i="2"/>
  <c r="M949" i="2"/>
  <c r="L949" i="2"/>
  <c r="K949" i="2"/>
  <c r="J949" i="2"/>
  <c r="I949" i="2"/>
  <c r="H949" i="2"/>
  <c r="G949" i="2"/>
  <c r="F949" i="2"/>
  <c r="E949" i="2"/>
  <c r="D949" i="2"/>
  <c r="C949" i="2"/>
  <c r="T948" i="2"/>
  <c r="S948" i="2"/>
  <c r="R948" i="2"/>
  <c r="Q948" i="2"/>
  <c r="P948" i="2"/>
  <c r="O948" i="2"/>
  <c r="N948" i="2"/>
  <c r="M948" i="2"/>
  <c r="L948" i="2"/>
  <c r="K948" i="2"/>
  <c r="J948" i="2"/>
  <c r="I948" i="2"/>
  <c r="H948" i="2"/>
  <c r="G948" i="2"/>
  <c r="F948" i="2"/>
  <c r="E948" i="2"/>
  <c r="D948" i="2"/>
  <c r="C948" i="2"/>
  <c r="T947" i="2"/>
  <c r="S947" i="2"/>
  <c r="R947" i="2"/>
  <c r="Q947" i="2"/>
  <c r="P947" i="2"/>
  <c r="O947" i="2"/>
  <c r="N947" i="2"/>
  <c r="M947" i="2"/>
  <c r="L947" i="2"/>
  <c r="K947" i="2"/>
  <c r="J947" i="2"/>
  <c r="I947" i="2"/>
  <c r="H947" i="2"/>
  <c r="G947" i="2"/>
  <c r="F947" i="2"/>
  <c r="E947" i="2"/>
  <c r="D947" i="2"/>
  <c r="C947" i="2"/>
  <c r="A947" i="2"/>
  <c r="T946" i="2"/>
  <c r="S946" i="2"/>
  <c r="R946" i="2"/>
  <c r="Q946" i="2"/>
  <c r="P946" i="2"/>
  <c r="O946" i="2"/>
  <c r="N946" i="2"/>
  <c r="M946" i="2"/>
  <c r="L946" i="2"/>
  <c r="K946" i="2"/>
  <c r="J946" i="2"/>
  <c r="I946" i="2"/>
  <c r="H946" i="2"/>
  <c r="G946" i="2"/>
  <c r="F946" i="2"/>
  <c r="E946" i="2"/>
  <c r="D946" i="2"/>
  <c r="C946" i="2"/>
  <c r="T945" i="2"/>
  <c r="S945" i="2"/>
  <c r="R945" i="2"/>
  <c r="Q945" i="2"/>
  <c r="P945" i="2"/>
  <c r="O945" i="2"/>
  <c r="N945" i="2"/>
  <c r="M945" i="2"/>
  <c r="L945" i="2"/>
  <c r="K945" i="2"/>
  <c r="J945" i="2"/>
  <c r="I945" i="2"/>
  <c r="H945" i="2"/>
  <c r="G945" i="2"/>
  <c r="F945" i="2"/>
  <c r="E945" i="2"/>
  <c r="D945" i="2"/>
  <c r="C945" i="2"/>
  <c r="T944" i="2"/>
  <c r="S944" i="2"/>
  <c r="R944" i="2"/>
  <c r="Q944" i="2"/>
  <c r="P944" i="2"/>
  <c r="O944" i="2"/>
  <c r="N944" i="2"/>
  <c r="M944" i="2"/>
  <c r="L944" i="2"/>
  <c r="K944" i="2"/>
  <c r="J944" i="2"/>
  <c r="I944" i="2"/>
  <c r="H944" i="2"/>
  <c r="G944" i="2"/>
  <c r="F944" i="2"/>
  <c r="E944" i="2"/>
  <c r="D944" i="2"/>
  <c r="C944" i="2"/>
  <c r="T943" i="2"/>
  <c r="S943" i="2"/>
  <c r="R943" i="2"/>
  <c r="Q943" i="2"/>
  <c r="P943" i="2"/>
  <c r="O943" i="2"/>
  <c r="N943" i="2"/>
  <c r="M943" i="2"/>
  <c r="L943" i="2"/>
  <c r="K943" i="2"/>
  <c r="J943" i="2"/>
  <c r="I943" i="2"/>
  <c r="H943" i="2"/>
  <c r="G943" i="2"/>
  <c r="F943" i="2"/>
  <c r="E943" i="2"/>
  <c r="D943" i="2"/>
  <c r="C943" i="2"/>
  <c r="T942" i="2"/>
  <c r="S942" i="2"/>
  <c r="R942" i="2"/>
  <c r="Q942" i="2"/>
  <c r="P942" i="2"/>
  <c r="O942" i="2"/>
  <c r="N942" i="2"/>
  <c r="M942" i="2"/>
  <c r="L942" i="2"/>
  <c r="K942" i="2"/>
  <c r="J942" i="2"/>
  <c r="I942" i="2"/>
  <c r="H942" i="2"/>
  <c r="G942" i="2"/>
  <c r="F942" i="2"/>
  <c r="E942" i="2"/>
  <c r="D942" i="2"/>
  <c r="C942" i="2"/>
  <c r="T941" i="2"/>
  <c r="S941" i="2"/>
  <c r="R941" i="2"/>
  <c r="Q941" i="2"/>
  <c r="P941" i="2"/>
  <c r="O941" i="2"/>
  <c r="N941" i="2"/>
  <c r="M941" i="2"/>
  <c r="L941" i="2"/>
  <c r="K941" i="2"/>
  <c r="J941" i="2"/>
  <c r="I941" i="2"/>
  <c r="H941" i="2"/>
  <c r="G941" i="2"/>
  <c r="F941" i="2"/>
  <c r="E941" i="2"/>
  <c r="D941" i="2"/>
  <c r="C941" i="2"/>
  <c r="T940" i="2"/>
  <c r="S940" i="2"/>
  <c r="R940" i="2"/>
  <c r="Q940" i="2"/>
  <c r="P940" i="2"/>
  <c r="O940" i="2"/>
  <c r="N940" i="2"/>
  <c r="M940" i="2"/>
  <c r="L940" i="2"/>
  <c r="K940" i="2"/>
  <c r="J940" i="2"/>
  <c r="I940" i="2"/>
  <c r="H940" i="2"/>
  <c r="G940" i="2"/>
  <c r="F940" i="2"/>
  <c r="E940" i="2"/>
  <c r="D940" i="2"/>
  <c r="C940" i="2"/>
  <c r="T939" i="2"/>
  <c r="S939" i="2"/>
  <c r="R939" i="2"/>
  <c r="Q939" i="2"/>
  <c r="P939" i="2"/>
  <c r="O939" i="2"/>
  <c r="N939" i="2"/>
  <c r="M939" i="2"/>
  <c r="L939" i="2"/>
  <c r="K939" i="2"/>
  <c r="J939" i="2"/>
  <c r="I939" i="2"/>
  <c r="H939" i="2"/>
  <c r="G939" i="2"/>
  <c r="F939" i="2"/>
  <c r="E939" i="2"/>
  <c r="D939" i="2"/>
  <c r="C939" i="2"/>
  <c r="T938" i="2"/>
  <c r="S938" i="2"/>
  <c r="R938" i="2"/>
  <c r="Q938" i="2"/>
  <c r="P938" i="2"/>
  <c r="O938" i="2"/>
  <c r="N938" i="2"/>
  <c r="M938" i="2"/>
  <c r="L938" i="2"/>
  <c r="K938" i="2"/>
  <c r="J938" i="2"/>
  <c r="I938" i="2"/>
  <c r="H938" i="2"/>
  <c r="G938" i="2"/>
  <c r="F938" i="2"/>
  <c r="E938" i="2"/>
  <c r="D938" i="2"/>
  <c r="C938" i="2"/>
  <c r="T937" i="2"/>
  <c r="S937" i="2"/>
  <c r="R937" i="2"/>
  <c r="Q937" i="2"/>
  <c r="P937" i="2"/>
  <c r="O937" i="2"/>
  <c r="N937" i="2"/>
  <c r="M937" i="2"/>
  <c r="L937" i="2"/>
  <c r="K937" i="2"/>
  <c r="J937" i="2"/>
  <c r="I937" i="2"/>
  <c r="H937" i="2"/>
  <c r="G937" i="2"/>
  <c r="F937" i="2"/>
  <c r="E937" i="2"/>
  <c r="D937" i="2"/>
  <c r="C937" i="2"/>
  <c r="T936" i="2"/>
  <c r="S936" i="2"/>
  <c r="R936" i="2"/>
  <c r="Q936" i="2"/>
  <c r="P936" i="2"/>
  <c r="O936" i="2"/>
  <c r="N936" i="2"/>
  <c r="M936" i="2"/>
  <c r="L936" i="2"/>
  <c r="K936" i="2"/>
  <c r="J936" i="2"/>
  <c r="I936" i="2"/>
  <c r="H936" i="2"/>
  <c r="G936" i="2"/>
  <c r="F936" i="2"/>
  <c r="E936" i="2"/>
  <c r="D936" i="2"/>
  <c r="C936" i="2"/>
  <c r="T935" i="2"/>
  <c r="S935" i="2"/>
  <c r="R935" i="2"/>
  <c r="Q935" i="2"/>
  <c r="P935" i="2"/>
  <c r="O935" i="2"/>
  <c r="N935" i="2"/>
  <c r="M935" i="2"/>
  <c r="L935" i="2"/>
  <c r="K935" i="2"/>
  <c r="J935" i="2"/>
  <c r="I935" i="2"/>
  <c r="H935" i="2"/>
  <c r="G935" i="2"/>
  <c r="F935" i="2"/>
  <c r="E935" i="2"/>
  <c r="D935" i="2"/>
  <c r="C935" i="2"/>
  <c r="T934" i="2"/>
  <c r="S934" i="2"/>
  <c r="R934" i="2"/>
  <c r="Q934" i="2"/>
  <c r="P934" i="2"/>
  <c r="O934" i="2"/>
  <c r="N934" i="2"/>
  <c r="M934" i="2"/>
  <c r="L934" i="2"/>
  <c r="K934" i="2"/>
  <c r="J934" i="2"/>
  <c r="I934" i="2"/>
  <c r="H934" i="2"/>
  <c r="G934" i="2"/>
  <c r="F934" i="2"/>
  <c r="E934" i="2"/>
  <c r="D934" i="2"/>
  <c r="C934" i="2"/>
  <c r="T933" i="2"/>
  <c r="S933" i="2"/>
  <c r="R933" i="2"/>
  <c r="Q933" i="2"/>
  <c r="P933" i="2"/>
  <c r="O933" i="2"/>
  <c r="N933" i="2"/>
  <c r="M933" i="2"/>
  <c r="L933" i="2"/>
  <c r="K933" i="2"/>
  <c r="J933" i="2"/>
  <c r="I933" i="2"/>
  <c r="H933" i="2"/>
  <c r="G933" i="2"/>
  <c r="F933" i="2"/>
  <c r="E933" i="2"/>
  <c r="D933" i="2"/>
  <c r="C933" i="2"/>
  <c r="T932" i="2"/>
  <c r="S932" i="2"/>
  <c r="R932" i="2"/>
  <c r="Q932" i="2"/>
  <c r="P932" i="2"/>
  <c r="O932" i="2"/>
  <c r="N932" i="2"/>
  <c r="M932" i="2"/>
  <c r="L932" i="2"/>
  <c r="K932" i="2"/>
  <c r="J932" i="2"/>
  <c r="I932" i="2"/>
  <c r="H932" i="2"/>
  <c r="G932" i="2"/>
  <c r="F932" i="2"/>
  <c r="E932" i="2"/>
  <c r="D932" i="2"/>
  <c r="C932" i="2"/>
  <c r="T931" i="2"/>
  <c r="S931" i="2"/>
  <c r="R931" i="2"/>
  <c r="Q931" i="2"/>
  <c r="P931" i="2"/>
  <c r="O931" i="2"/>
  <c r="N931" i="2"/>
  <c r="M931" i="2"/>
  <c r="L931" i="2"/>
  <c r="K931" i="2"/>
  <c r="J931" i="2"/>
  <c r="I931" i="2"/>
  <c r="H931" i="2"/>
  <c r="G931" i="2"/>
  <c r="F931" i="2"/>
  <c r="E931" i="2"/>
  <c r="D931" i="2"/>
  <c r="C931" i="2"/>
  <c r="A931" i="2" s="1"/>
  <c r="T930" i="2"/>
  <c r="S930" i="2"/>
  <c r="R930" i="2"/>
  <c r="Q930" i="2"/>
  <c r="P930" i="2"/>
  <c r="O930" i="2"/>
  <c r="N930" i="2"/>
  <c r="M930" i="2"/>
  <c r="L930" i="2"/>
  <c r="K930" i="2"/>
  <c r="J930" i="2"/>
  <c r="I930" i="2"/>
  <c r="H930" i="2"/>
  <c r="G930" i="2"/>
  <c r="F930" i="2"/>
  <c r="E930" i="2"/>
  <c r="D930" i="2"/>
  <c r="C930" i="2"/>
  <c r="A930" i="2"/>
  <c r="T929" i="2"/>
  <c r="S929" i="2"/>
  <c r="R929" i="2"/>
  <c r="Q929" i="2"/>
  <c r="P929" i="2"/>
  <c r="O929" i="2"/>
  <c r="N929" i="2"/>
  <c r="M929" i="2"/>
  <c r="L929" i="2"/>
  <c r="K929" i="2"/>
  <c r="J929" i="2"/>
  <c r="I929" i="2"/>
  <c r="H929" i="2"/>
  <c r="G929" i="2"/>
  <c r="F929" i="2"/>
  <c r="E929" i="2"/>
  <c r="D929" i="2"/>
  <c r="C929" i="2"/>
  <c r="T928" i="2"/>
  <c r="S928" i="2"/>
  <c r="R928" i="2"/>
  <c r="Q928" i="2"/>
  <c r="P928" i="2"/>
  <c r="O928" i="2"/>
  <c r="N928" i="2"/>
  <c r="M928" i="2"/>
  <c r="L928" i="2"/>
  <c r="K928" i="2"/>
  <c r="J928" i="2"/>
  <c r="I928" i="2"/>
  <c r="H928" i="2"/>
  <c r="G928" i="2"/>
  <c r="F928" i="2"/>
  <c r="E928" i="2"/>
  <c r="D928" i="2"/>
  <c r="C928" i="2"/>
  <c r="T927" i="2"/>
  <c r="S927" i="2"/>
  <c r="R927" i="2"/>
  <c r="Q927" i="2"/>
  <c r="P927" i="2"/>
  <c r="O927" i="2"/>
  <c r="N927" i="2"/>
  <c r="M927" i="2"/>
  <c r="L927" i="2"/>
  <c r="K927" i="2"/>
  <c r="J927" i="2"/>
  <c r="I927" i="2"/>
  <c r="H927" i="2"/>
  <c r="G927" i="2"/>
  <c r="F927" i="2"/>
  <c r="E927" i="2"/>
  <c r="D927" i="2"/>
  <c r="C927" i="2"/>
  <c r="T926" i="2"/>
  <c r="S926" i="2"/>
  <c r="R926" i="2"/>
  <c r="Q926" i="2"/>
  <c r="P926" i="2"/>
  <c r="O926" i="2"/>
  <c r="N926" i="2"/>
  <c r="M926" i="2"/>
  <c r="L926" i="2"/>
  <c r="K926" i="2"/>
  <c r="J926" i="2"/>
  <c r="I926" i="2"/>
  <c r="H926" i="2"/>
  <c r="G926" i="2"/>
  <c r="F926" i="2"/>
  <c r="E926" i="2"/>
  <c r="D926" i="2"/>
  <c r="C926" i="2"/>
  <c r="T925" i="2"/>
  <c r="S925" i="2"/>
  <c r="R925" i="2"/>
  <c r="Q925" i="2"/>
  <c r="P925" i="2"/>
  <c r="O925" i="2"/>
  <c r="N925" i="2"/>
  <c r="M925" i="2"/>
  <c r="L925" i="2"/>
  <c r="K925" i="2"/>
  <c r="J925" i="2"/>
  <c r="I925" i="2"/>
  <c r="H925" i="2"/>
  <c r="G925" i="2"/>
  <c r="F925" i="2"/>
  <c r="E925" i="2"/>
  <c r="D925" i="2"/>
  <c r="C925" i="2"/>
  <c r="T924" i="2"/>
  <c r="S924" i="2"/>
  <c r="R924" i="2"/>
  <c r="Q924" i="2"/>
  <c r="P924" i="2"/>
  <c r="O924" i="2"/>
  <c r="N924" i="2"/>
  <c r="M924" i="2"/>
  <c r="L924" i="2"/>
  <c r="K924" i="2"/>
  <c r="J924" i="2"/>
  <c r="I924" i="2"/>
  <c r="H924" i="2"/>
  <c r="G924" i="2"/>
  <c r="F924" i="2"/>
  <c r="E924" i="2"/>
  <c r="D924" i="2"/>
  <c r="C924" i="2"/>
  <c r="A924" i="2"/>
  <c r="T923" i="2"/>
  <c r="S923" i="2"/>
  <c r="R923" i="2"/>
  <c r="Q923" i="2"/>
  <c r="P923" i="2"/>
  <c r="O923" i="2"/>
  <c r="N923" i="2"/>
  <c r="M923" i="2"/>
  <c r="L923" i="2"/>
  <c r="K923" i="2"/>
  <c r="J923" i="2"/>
  <c r="I923" i="2"/>
  <c r="H923" i="2"/>
  <c r="G923" i="2"/>
  <c r="F923" i="2"/>
  <c r="E923" i="2"/>
  <c r="D923" i="2"/>
  <c r="C923" i="2"/>
  <c r="A923" i="2"/>
  <c r="T922" i="2"/>
  <c r="S922" i="2"/>
  <c r="R922" i="2"/>
  <c r="Q922" i="2"/>
  <c r="P922" i="2"/>
  <c r="O922" i="2"/>
  <c r="N922" i="2"/>
  <c r="M922" i="2"/>
  <c r="L922" i="2"/>
  <c r="K922" i="2"/>
  <c r="J922" i="2"/>
  <c r="I922" i="2"/>
  <c r="H922" i="2"/>
  <c r="G922" i="2"/>
  <c r="F922" i="2"/>
  <c r="E922" i="2"/>
  <c r="D922" i="2"/>
  <c r="C922" i="2"/>
  <c r="A922" i="2"/>
  <c r="T921" i="2"/>
  <c r="S921" i="2"/>
  <c r="R921" i="2"/>
  <c r="Q921" i="2"/>
  <c r="P921" i="2"/>
  <c r="O921" i="2"/>
  <c r="N921" i="2"/>
  <c r="M921" i="2"/>
  <c r="L921" i="2"/>
  <c r="K921" i="2"/>
  <c r="J921" i="2"/>
  <c r="I921" i="2"/>
  <c r="H921" i="2"/>
  <c r="G921" i="2"/>
  <c r="F921" i="2"/>
  <c r="E921" i="2"/>
  <c r="D921" i="2"/>
  <c r="C921" i="2"/>
  <c r="T920" i="2"/>
  <c r="S920" i="2"/>
  <c r="R920" i="2"/>
  <c r="Q920" i="2"/>
  <c r="P920" i="2"/>
  <c r="O920" i="2"/>
  <c r="N920" i="2"/>
  <c r="M920" i="2"/>
  <c r="L920" i="2"/>
  <c r="K920" i="2"/>
  <c r="J920" i="2"/>
  <c r="I920" i="2"/>
  <c r="H920" i="2"/>
  <c r="G920" i="2"/>
  <c r="F920" i="2"/>
  <c r="E920" i="2"/>
  <c r="D920" i="2"/>
  <c r="C920" i="2"/>
  <c r="T919" i="2"/>
  <c r="S919" i="2"/>
  <c r="R919" i="2"/>
  <c r="Q919" i="2"/>
  <c r="P919" i="2"/>
  <c r="O919" i="2"/>
  <c r="N919" i="2"/>
  <c r="M919" i="2"/>
  <c r="L919" i="2"/>
  <c r="K919" i="2"/>
  <c r="J919" i="2"/>
  <c r="I919" i="2"/>
  <c r="H919" i="2"/>
  <c r="G919" i="2"/>
  <c r="F919" i="2"/>
  <c r="E919" i="2"/>
  <c r="D919" i="2"/>
  <c r="C919" i="2"/>
  <c r="T918" i="2"/>
  <c r="S918" i="2"/>
  <c r="R918" i="2"/>
  <c r="Q918" i="2"/>
  <c r="P918" i="2"/>
  <c r="O918" i="2"/>
  <c r="N918" i="2"/>
  <c r="M918" i="2"/>
  <c r="L918" i="2"/>
  <c r="K918" i="2"/>
  <c r="J918" i="2"/>
  <c r="I918" i="2"/>
  <c r="H918" i="2"/>
  <c r="G918" i="2"/>
  <c r="F918" i="2"/>
  <c r="E918" i="2"/>
  <c r="D918" i="2"/>
  <c r="C918" i="2"/>
  <c r="T917" i="2"/>
  <c r="S917" i="2"/>
  <c r="R917" i="2"/>
  <c r="Q917" i="2"/>
  <c r="P917" i="2"/>
  <c r="O917" i="2"/>
  <c r="N917" i="2"/>
  <c r="M917" i="2"/>
  <c r="L917" i="2"/>
  <c r="K917" i="2"/>
  <c r="J917" i="2"/>
  <c r="I917" i="2"/>
  <c r="H917" i="2"/>
  <c r="G917" i="2"/>
  <c r="F917" i="2"/>
  <c r="E917" i="2"/>
  <c r="D917" i="2"/>
  <c r="C917" i="2"/>
  <c r="T916" i="2"/>
  <c r="S916" i="2"/>
  <c r="R916" i="2"/>
  <c r="Q916" i="2"/>
  <c r="P916" i="2"/>
  <c r="O916" i="2"/>
  <c r="N916" i="2"/>
  <c r="M916" i="2"/>
  <c r="L916" i="2"/>
  <c r="K916" i="2"/>
  <c r="J916" i="2"/>
  <c r="I916" i="2"/>
  <c r="H916" i="2"/>
  <c r="G916" i="2"/>
  <c r="F916" i="2"/>
  <c r="E916" i="2"/>
  <c r="D916" i="2"/>
  <c r="C916" i="2"/>
  <c r="T915" i="2"/>
  <c r="S915" i="2"/>
  <c r="R915" i="2"/>
  <c r="Q915" i="2"/>
  <c r="P915" i="2"/>
  <c r="O915" i="2"/>
  <c r="N915" i="2"/>
  <c r="M915" i="2"/>
  <c r="L915" i="2"/>
  <c r="K915" i="2"/>
  <c r="J915" i="2"/>
  <c r="I915" i="2"/>
  <c r="H915" i="2"/>
  <c r="G915" i="2"/>
  <c r="F915" i="2"/>
  <c r="E915" i="2"/>
  <c r="D915" i="2"/>
  <c r="C915" i="2"/>
  <c r="T914" i="2"/>
  <c r="S914" i="2"/>
  <c r="R914" i="2"/>
  <c r="Q914" i="2"/>
  <c r="P914" i="2"/>
  <c r="O914" i="2"/>
  <c r="N914" i="2"/>
  <c r="M914" i="2"/>
  <c r="L914" i="2"/>
  <c r="K914" i="2"/>
  <c r="J914" i="2"/>
  <c r="I914" i="2"/>
  <c r="H914" i="2"/>
  <c r="G914" i="2"/>
  <c r="F914" i="2"/>
  <c r="E914" i="2"/>
  <c r="D914" i="2"/>
  <c r="C914" i="2"/>
  <c r="T913" i="2"/>
  <c r="S913" i="2"/>
  <c r="R913" i="2"/>
  <c r="Q913" i="2"/>
  <c r="P913" i="2"/>
  <c r="O913" i="2"/>
  <c r="N913" i="2"/>
  <c r="M913" i="2"/>
  <c r="L913" i="2"/>
  <c r="K913" i="2"/>
  <c r="J913" i="2"/>
  <c r="I913" i="2"/>
  <c r="H913" i="2"/>
  <c r="G913" i="2"/>
  <c r="F913" i="2"/>
  <c r="E913" i="2"/>
  <c r="D913" i="2"/>
  <c r="C913" i="2"/>
  <c r="T912" i="2"/>
  <c r="S912" i="2"/>
  <c r="R912" i="2"/>
  <c r="Q912" i="2"/>
  <c r="P912" i="2"/>
  <c r="O912" i="2"/>
  <c r="N912" i="2"/>
  <c r="M912" i="2"/>
  <c r="L912" i="2"/>
  <c r="K912" i="2"/>
  <c r="J912" i="2"/>
  <c r="I912" i="2"/>
  <c r="H912" i="2"/>
  <c r="G912" i="2"/>
  <c r="F912" i="2"/>
  <c r="E912" i="2"/>
  <c r="D912" i="2"/>
  <c r="C912" i="2"/>
  <c r="T911" i="2"/>
  <c r="S911" i="2"/>
  <c r="R911" i="2"/>
  <c r="Q911" i="2"/>
  <c r="P911" i="2"/>
  <c r="O911" i="2"/>
  <c r="N911" i="2"/>
  <c r="M911" i="2"/>
  <c r="L911" i="2"/>
  <c r="K911" i="2"/>
  <c r="J911" i="2"/>
  <c r="I911" i="2"/>
  <c r="H911" i="2"/>
  <c r="G911" i="2"/>
  <c r="F911" i="2"/>
  <c r="E911" i="2"/>
  <c r="D911" i="2"/>
  <c r="C911" i="2"/>
  <c r="T910" i="2"/>
  <c r="S910" i="2"/>
  <c r="R910" i="2"/>
  <c r="Q910" i="2"/>
  <c r="P910" i="2"/>
  <c r="O910" i="2"/>
  <c r="N910" i="2"/>
  <c r="M910" i="2"/>
  <c r="L910" i="2"/>
  <c r="K910" i="2"/>
  <c r="J910" i="2"/>
  <c r="I910" i="2"/>
  <c r="H910" i="2"/>
  <c r="G910" i="2"/>
  <c r="F910" i="2"/>
  <c r="E910" i="2"/>
  <c r="D910" i="2"/>
  <c r="C910" i="2"/>
  <c r="A910" i="2" s="1"/>
  <c r="T909" i="2"/>
  <c r="S909" i="2"/>
  <c r="R909" i="2"/>
  <c r="Q909" i="2"/>
  <c r="P909" i="2"/>
  <c r="O909" i="2"/>
  <c r="N909" i="2"/>
  <c r="M909" i="2"/>
  <c r="L909" i="2"/>
  <c r="K909" i="2"/>
  <c r="J909" i="2"/>
  <c r="I909" i="2"/>
  <c r="H909" i="2"/>
  <c r="G909" i="2"/>
  <c r="F909" i="2"/>
  <c r="E909" i="2"/>
  <c r="D909" i="2"/>
  <c r="C909" i="2"/>
  <c r="T908" i="2"/>
  <c r="S908" i="2"/>
  <c r="R908" i="2"/>
  <c r="Q908" i="2"/>
  <c r="P908" i="2"/>
  <c r="O908" i="2"/>
  <c r="N908" i="2"/>
  <c r="M908" i="2"/>
  <c r="L908" i="2"/>
  <c r="K908" i="2"/>
  <c r="J908" i="2"/>
  <c r="I908" i="2"/>
  <c r="H908" i="2"/>
  <c r="G908" i="2"/>
  <c r="F908" i="2"/>
  <c r="E908" i="2"/>
  <c r="D908" i="2"/>
  <c r="C908" i="2"/>
  <c r="T907" i="2"/>
  <c r="S907" i="2"/>
  <c r="R907" i="2"/>
  <c r="Q907" i="2"/>
  <c r="P907" i="2"/>
  <c r="O907" i="2"/>
  <c r="N907" i="2"/>
  <c r="M907" i="2"/>
  <c r="L907" i="2"/>
  <c r="K907" i="2"/>
  <c r="J907" i="2"/>
  <c r="I907" i="2"/>
  <c r="H907" i="2"/>
  <c r="G907" i="2"/>
  <c r="F907" i="2"/>
  <c r="E907" i="2"/>
  <c r="D907" i="2"/>
  <c r="A907" i="2" s="1"/>
  <c r="C907" i="2"/>
  <c r="T906" i="2"/>
  <c r="S906" i="2"/>
  <c r="R906" i="2"/>
  <c r="Q906" i="2"/>
  <c r="P906" i="2"/>
  <c r="O906" i="2"/>
  <c r="N906" i="2"/>
  <c r="M906" i="2"/>
  <c r="L906" i="2"/>
  <c r="K906" i="2"/>
  <c r="J906" i="2"/>
  <c r="I906" i="2"/>
  <c r="H906" i="2"/>
  <c r="G906" i="2"/>
  <c r="F906" i="2"/>
  <c r="E906" i="2"/>
  <c r="D906" i="2"/>
  <c r="C906" i="2"/>
  <c r="T905" i="2"/>
  <c r="S905" i="2"/>
  <c r="R905" i="2"/>
  <c r="Q905" i="2"/>
  <c r="P905" i="2"/>
  <c r="O905" i="2"/>
  <c r="N905" i="2"/>
  <c r="M905" i="2"/>
  <c r="L905" i="2"/>
  <c r="K905" i="2"/>
  <c r="J905" i="2"/>
  <c r="I905" i="2"/>
  <c r="H905" i="2"/>
  <c r="G905" i="2"/>
  <c r="F905" i="2"/>
  <c r="E905" i="2"/>
  <c r="D905" i="2"/>
  <c r="C905" i="2"/>
  <c r="T904" i="2"/>
  <c r="S904" i="2"/>
  <c r="R904" i="2"/>
  <c r="Q904" i="2"/>
  <c r="P904" i="2"/>
  <c r="O904" i="2"/>
  <c r="N904" i="2"/>
  <c r="M904" i="2"/>
  <c r="L904" i="2"/>
  <c r="K904" i="2"/>
  <c r="J904" i="2"/>
  <c r="I904" i="2"/>
  <c r="H904" i="2"/>
  <c r="G904" i="2"/>
  <c r="F904" i="2"/>
  <c r="E904" i="2"/>
  <c r="D904" i="2"/>
  <c r="C904" i="2"/>
  <c r="T903" i="2"/>
  <c r="S903" i="2"/>
  <c r="R903" i="2"/>
  <c r="Q903" i="2"/>
  <c r="P903" i="2"/>
  <c r="O903" i="2"/>
  <c r="N903" i="2"/>
  <c r="M903" i="2"/>
  <c r="L903" i="2"/>
  <c r="K903" i="2"/>
  <c r="J903" i="2"/>
  <c r="I903" i="2"/>
  <c r="H903" i="2"/>
  <c r="G903" i="2"/>
  <c r="F903" i="2"/>
  <c r="E903" i="2"/>
  <c r="D903" i="2"/>
  <c r="C903" i="2"/>
  <c r="T902" i="2"/>
  <c r="S902" i="2"/>
  <c r="R902" i="2"/>
  <c r="Q902" i="2"/>
  <c r="P902" i="2"/>
  <c r="O902" i="2"/>
  <c r="N902" i="2"/>
  <c r="M902" i="2"/>
  <c r="L902" i="2"/>
  <c r="K902" i="2"/>
  <c r="J902" i="2"/>
  <c r="I902" i="2"/>
  <c r="H902" i="2"/>
  <c r="G902" i="2"/>
  <c r="F902" i="2"/>
  <c r="E902" i="2"/>
  <c r="D902" i="2"/>
  <c r="C902" i="2"/>
  <c r="T901" i="2"/>
  <c r="S901" i="2"/>
  <c r="R901" i="2"/>
  <c r="Q901" i="2"/>
  <c r="P901" i="2"/>
  <c r="O901" i="2"/>
  <c r="N901" i="2"/>
  <c r="M901" i="2"/>
  <c r="L901" i="2"/>
  <c r="K901" i="2"/>
  <c r="J901" i="2"/>
  <c r="I901" i="2"/>
  <c r="H901" i="2"/>
  <c r="G901" i="2"/>
  <c r="F901" i="2"/>
  <c r="E901" i="2"/>
  <c r="D901" i="2"/>
  <c r="C901" i="2"/>
  <c r="A901" i="2"/>
  <c r="T900" i="2"/>
  <c r="S900" i="2"/>
  <c r="R900" i="2"/>
  <c r="Q900" i="2"/>
  <c r="P900" i="2"/>
  <c r="O900" i="2"/>
  <c r="N900" i="2"/>
  <c r="M900" i="2"/>
  <c r="L900" i="2"/>
  <c r="K900" i="2"/>
  <c r="J900" i="2"/>
  <c r="I900" i="2"/>
  <c r="H900" i="2"/>
  <c r="G900" i="2"/>
  <c r="F900" i="2"/>
  <c r="E900" i="2"/>
  <c r="D900" i="2"/>
  <c r="C900" i="2"/>
  <c r="T899" i="2"/>
  <c r="S899" i="2"/>
  <c r="R899" i="2"/>
  <c r="Q899" i="2"/>
  <c r="P899" i="2"/>
  <c r="O899" i="2"/>
  <c r="N899" i="2"/>
  <c r="M899" i="2"/>
  <c r="L899" i="2"/>
  <c r="K899" i="2"/>
  <c r="J899" i="2"/>
  <c r="I899" i="2"/>
  <c r="H899" i="2"/>
  <c r="G899" i="2"/>
  <c r="F899" i="2"/>
  <c r="E899" i="2"/>
  <c r="D899" i="2"/>
  <c r="C899" i="2"/>
  <c r="T898" i="2"/>
  <c r="S898" i="2"/>
  <c r="R898" i="2"/>
  <c r="Q898" i="2"/>
  <c r="P898" i="2"/>
  <c r="O898" i="2"/>
  <c r="N898" i="2"/>
  <c r="M898" i="2"/>
  <c r="L898" i="2"/>
  <c r="K898" i="2"/>
  <c r="J898" i="2"/>
  <c r="I898" i="2"/>
  <c r="H898" i="2"/>
  <c r="G898" i="2"/>
  <c r="F898" i="2"/>
  <c r="E898" i="2"/>
  <c r="D898" i="2"/>
  <c r="C898" i="2"/>
  <c r="A898" i="2" s="1"/>
  <c r="T897" i="2"/>
  <c r="S897" i="2"/>
  <c r="R897" i="2"/>
  <c r="Q897" i="2"/>
  <c r="P897" i="2"/>
  <c r="O897" i="2"/>
  <c r="N897" i="2"/>
  <c r="M897" i="2"/>
  <c r="L897" i="2"/>
  <c r="K897" i="2"/>
  <c r="J897" i="2"/>
  <c r="I897" i="2"/>
  <c r="H897" i="2"/>
  <c r="G897" i="2"/>
  <c r="F897" i="2"/>
  <c r="E897" i="2"/>
  <c r="D897" i="2"/>
  <c r="C897" i="2"/>
  <c r="T896" i="2"/>
  <c r="S896" i="2"/>
  <c r="R896" i="2"/>
  <c r="Q896" i="2"/>
  <c r="P896" i="2"/>
  <c r="O896" i="2"/>
  <c r="N896" i="2"/>
  <c r="M896" i="2"/>
  <c r="L896" i="2"/>
  <c r="K896" i="2"/>
  <c r="J896" i="2"/>
  <c r="I896" i="2"/>
  <c r="H896" i="2"/>
  <c r="G896" i="2"/>
  <c r="F896" i="2"/>
  <c r="E896" i="2"/>
  <c r="D896" i="2"/>
  <c r="C896" i="2"/>
  <c r="T895" i="2"/>
  <c r="S895" i="2"/>
  <c r="R895" i="2"/>
  <c r="Q895" i="2"/>
  <c r="P895" i="2"/>
  <c r="O895" i="2"/>
  <c r="N895" i="2"/>
  <c r="M895" i="2"/>
  <c r="L895" i="2"/>
  <c r="K895" i="2"/>
  <c r="J895" i="2"/>
  <c r="I895" i="2"/>
  <c r="H895" i="2"/>
  <c r="G895" i="2"/>
  <c r="F895" i="2"/>
  <c r="E895" i="2"/>
  <c r="D895" i="2"/>
  <c r="C895" i="2"/>
  <c r="T894" i="2"/>
  <c r="S894" i="2"/>
  <c r="R894" i="2"/>
  <c r="Q894" i="2"/>
  <c r="P894" i="2"/>
  <c r="O894" i="2"/>
  <c r="N894" i="2"/>
  <c r="M894" i="2"/>
  <c r="L894" i="2"/>
  <c r="K894" i="2"/>
  <c r="J894" i="2"/>
  <c r="I894" i="2"/>
  <c r="H894" i="2"/>
  <c r="G894" i="2"/>
  <c r="F894" i="2"/>
  <c r="E894" i="2"/>
  <c r="D894" i="2"/>
  <c r="C894" i="2"/>
  <c r="T893" i="2"/>
  <c r="S893" i="2"/>
  <c r="R893" i="2"/>
  <c r="Q893" i="2"/>
  <c r="P893" i="2"/>
  <c r="O893" i="2"/>
  <c r="N893" i="2"/>
  <c r="M893" i="2"/>
  <c r="L893" i="2"/>
  <c r="K893" i="2"/>
  <c r="J893" i="2"/>
  <c r="I893" i="2"/>
  <c r="H893" i="2"/>
  <c r="G893" i="2"/>
  <c r="F893" i="2"/>
  <c r="E893" i="2"/>
  <c r="D893" i="2"/>
  <c r="C893" i="2"/>
  <c r="A893" i="2"/>
  <c r="T892" i="2"/>
  <c r="S892" i="2"/>
  <c r="R892" i="2"/>
  <c r="Q892" i="2"/>
  <c r="P892" i="2"/>
  <c r="O892" i="2"/>
  <c r="N892" i="2"/>
  <c r="M892" i="2"/>
  <c r="L892" i="2"/>
  <c r="K892" i="2"/>
  <c r="J892" i="2"/>
  <c r="I892" i="2"/>
  <c r="H892" i="2"/>
  <c r="G892" i="2"/>
  <c r="F892" i="2"/>
  <c r="E892" i="2"/>
  <c r="D892" i="2"/>
  <c r="A892" i="2" s="1"/>
  <c r="C892" i="2"/>
  <c r="T891" i="2"/>
  <c r="S891" i="2"/>
  <c r="R891" i="2"/>
  <c r="Q891" i="2"/>
  <c r="P891" i="2"/>
  <c r="O891" i="2"/>
  <c r="N891" i="2"/>
  <c r="M891" i="2"/>
  <c r="L891" i="2"/>
  <c r="K891" i="2"/>
  <c r="J891" i="2"/>
  <c r="I891" i="2"/>
  <c r="H891" i="2"/>
  <c r="G891" i="2"/>
  <c r="F891" i="2"/>
  <c r="E891" i="2"/>
  <c r="D891" i="2"/>
  <c r="C891" i="2"/>
  <c r="T890" i="2"/>
  <c r="S890" i="2"/>
  <c r="R890" i="2"/>
  <c r="Q890" i="2"/>
  <c r="P890" i="2"/>
  <c r="O890" i="2"/>
  <c r="N890" i="2"/>
  <c r="M890" i="2"/>
  <c r="L890" i="2"/>
  <c r="K890" i="2"/>
  <c r="J890" i="2"/>
  <c r="I890" i="2"/>
  <c r="H890" i="2"/>
  <c r="G890" i="2"/>
  <c r="F890" i="2"/>
  <c r="E890" i="2"/>
  <c r="D890" i="2"/>
  <c r="C890" i="2"/>
  <c r="A890" i="2"/>
  <c r="T889" i="2"/>
  <c r="S889" i="2"/>
  <c r="R889" i="2"/>
  <c r="Q889" i="2"/>
  <c r="P889" i="2"/>
  <c r="O889" i="2"/>
  <c r="N889" i="2"/>
  <c r="M889" i="2"/>
  <c r="L889" i="2"/>
  <c r="K889" i="2"/>
  <c r="J889" i="2"/>
  <c r="I889" i="2"/>
  <c r="H889" i="2"/>
  <c r="G889" i="2"/>
  <c r="F889" i="2"/>
  <c r="E889" i="2"/>
  <c r="D889" i="2"/>
  <c r="C889" i="2"/>
  <c r="A889" i="2"/>
  <c r="T888" i="2"/>
  <c r="S888" i="2"/>
  <c r="R888" i="2"/>
  <c r="Q888" i="2"/>
  <c r="P888" i="2"/>
  <c r="O888" i="2"/>
  <c r="N888" i="2"/>
  <c r="M888" i="2"/>
  <c r="L888" i="2"/>
  <c r="K888" i="2"/>
  <c r="J888" i="2"/>
  <c r="I888" i="2"/>
  <c r="H888" i="2"/>
  <c r="G888" i="2"/>
  <c r="F888" i="2"/>
  <c r="E888" i="2"/>
  <c r="D888" i="2"/>
  <c r="A888" i="2" s="1"/>
  <c r="C888" i="2"/>
  <c r="T887" i="2"/>
  <c r="S887" i="2"/>
  <c r="R887" i="2"/>
  <c r="Q887" i="2"/>
  <c r="P887" i="2"/>
  <c r="O887" i="2"/>
  <c r="N887" i="2"/>
  <c r="M887" i="2"/>
  <c r="L887" i="2"/>
  <c r="K887" i="2"/>
  <c r="J887" i="2"/>
  <c r="I887" i="2"/>
  <c r="H887" i="2"/>
  <c r="G887" i="2"/>
  <c r="F887" i="2"/>
  <c r="E887" i="2"/>
  <c r="D887" i="2"/>
  <c r="A887" i="2" s="1"/>
  <c r="C887" i="2"/>
  <c r="T886" i="2"/>
  <c r="S886" i="2"/>
  <c r="R886" i="2"/>
  <c r="Q886" i="2"/>
  <c r="P886" i="2"/>
  <c r="O886" i="2"/>
  <c r="N886" i="2"/>
  <c r="M886" i="2"/>
  <c r="L886" i="2"/>
  <c r="K886" i="2"/>
  <c r="J886" i="2"/>
  <c r="I886" i="2"/>
  <c r="H886" i="2"/>
  <c r="G886" i="2"/>
  <c r="F886" i="2"/>
  <c r="E886" i="2"/>
  <c r="D886" i="2"/>
  <c r="C886" i="2"/>
  <c r="T885" i="2"/>
  <c r="S885" i="2"/>
  <c r="R885" i="2"/>
  <c r="Q885" i="2"/>
  <c r="P885" i="2"/>
  <c r="O885" i="2"/>
  <c r="N885" i="2"/>
  <c r="M885" i="2"/>
  <c r="L885" i="2"/>
  <c r="K885" i="2"/>
  <c r="J885" i="2"/>
  <c r="I885" i="2"/>
  <c r="H885" i="2"/>
  <c r="G885" i="2"/>
  <c r="F885" i="2"/>
  <c r="E885" i="2"/>
  <c r="D885" i="2"/>
  <c r="C885" i="2"/>
  <c r="T884" i="2"/>
  <c r="S884" i="2"/>
  <c r="R884" i="2"/>
  <c r="Q884" i="2"/>
  <c r="P884" i="2"/>
  <c r="O884" i="2"/>
  <c r="N884" i="2"/>
  <c r="M884" i="2"/>
  <c r="L884" i="2"/>
  <c r="K884" i="2"/>
  <c r="J884" i="2"/>
  <c r="I884" i="2"/>
  <c r="H884" i="2"/>
  <c r="G884" i="2"/>
  <c r="F884" i="2"/>
  <c r="E884" i="2"/>
  <c r="D884" i="2"/>
  <c r="C884" i="2"/>
  <c r="T883" i="2"/>
  <c r="S883" i="2"/>
  <c r="R883" i="2"/>
  <c r="Q883" i="2"/>
  <c r="P883" i="2"/>
  <c r="O883" i="2"/>
  <c r="N883" i="2"/>
  <c r="M883" i="2"/>
  <c r="L883" i="2"/>
  <c r="K883" i="2"/>
  <c r="J883" i="2"/>
  <c r="I883" i="2"/>
  <c r="H883" i="2"/>
  <c r="G883" i="2"/>
  <c r="F883" i="2"/>
  <c r="E883" i="2"/>
  <c r="D883" i="2"/>
  <c r="C883" i="2"/>
  <c r="T882" i="2"/>
  <c r="S882" i="2"/>
  <c r="R882" i="2"/>
  <c r="Q882" i="2"/>
  <c r="P882" i="2"/>
  <c r="O882" i="2"/>
  <c r="N882" i="2"/>
  <c r="M882" i="2"/>
  <c r="L882" i="2"/>
  <c r="K882" i="2"/>
  <c r="J882" i="2"/>
  <c r="I882" i="2"/>
  <c r="H882" i="2"/>
  <c r="G882" i="2"/>
  <c r="F882" i="2"/>
  <c r="E882" i="2"/>
  <c r="D882" i="2"/>
  <c r="C882" i="2"/>
  <c r="A882" i="2" s="1"/>
  <c r="T881" i="2"/>
  <c r="S881" i="2"/>
  <c r="R881" i="2"/>
  <c r="Q881" i="2"/>
  <c r="P881" i="2"/>
  <c r="O881" i="2"/>
  <c r="N881" i="2"/>
  <c r="M881" i="2"/>
  <c r="L881" i="2"/>
  <c r="K881" i="2"/>
  <c r="J881" i="2"/>
  <c r="I881" i="2"/>
  <c r="H881" i="2"/>
  <c r="G881" i="2"/>
  <c r="F881" i="2"/>
  <c r="E881" i="2"/>
  <c r="D881" i="2"/>
  <c r="C881" i="2"/>
  <c r="T880" i="2"/>
  <c r="S880" i="2"/>
  <c r="R880" i="2"/>
  <c r="Q880" i="2"/>
  <c r="P880" i="2"/>
  <c r="O880" i="2"/>
  <c r="N880" i="2"/>
  <c r="M880" i="2"/>
  <c r="L880" i="2"/>
  <c r="K880" i="2"/>
  <c r="J880" i="2"/>
  <c r="I880" i="2"/>
  <c r="H880" i="2"/>
  <c r="G880" i="2"/>
  <c r="F880" i="2"/>
  <c r="E880" i="2"/>
  <c r="D880" i="2"/>
  <c r="A880" i="2" s="1"/>
  <c r="C880" i="2"/>
  <c r="T879" i="2"/>
  <c r="S879" i="2"/>
  <c r="R879" i="2"/>
  <c r="Q879" i="2"/>
  <c r="P879" i="2"/>
  <c r="O879" i="2"/>
  <c r="N879" i="2"/>
  <c r="M879" i="2"/>
  <c r="L879" i="2"/>
  <c r="K879" i="2"/>
  <c r="J879" i="2"/>
  <c r="I879" i="2"/>
  <c r="H879" i="2"/>
  <c r="G879" i="2"/>
  <c r="F879" i="2"/>
  <c r="E879" i="2"/>
  <c r="D879" i="2"/>
  <c r="C879" i="2"/>
  <c r="T878" i="2"/>
  <c r="S878" i="2"/>
  <c r="R878" i="2"/>
  <c r="Q878" i="2"/>
  <c r="P878" i="2"/>
  <c r="O878" i="2"/>
  <c r="N878" i="2"/>
  <c r="M878" i="2"/>
  <c r="L878" i="2"/>
  <c r="K878" i="2"/>
  <c r="J878" i="2"/>
  <c r="I878" i="2"/>
  <c r="H878" i="2"/>
  <c r="G878" i="2"/>
  <c r="F878" i="2"/>
  <c r="E878" i="2"/>
  <c r="D878" i="2"/>
  <c r="C878" i="2"/>
  <c r="T877" i="2"/>
  <c r="S877" i="2"/>
  <c r="R877" i="2"/>
  <c r="Q877" i="2"/>
  <c r="P877" i="2"/>
  <c r="O877" i="2"/>
  <c r="N877" i="2"/>
  <c r="M877" i="2"/>
  <c r="L877" i="2"/>
  <c r="K877" i="2"/>
  <c r="J877" i="2"/>
  <c r="I877" i="2"/>
  <c r="H877" i="2"/>
  <c r="G877" i="2"/>
  <c r="F877" i="2"/>
  <c r="E877" i="2"/>
  <c r="D877" i="2"/>
  <c r="A877" i="2" s="1"/>
  <c r="C877" i="2"/>
  <c r="T876" i="2"/>
  <c r="S876" i="2"/>
  <c r="R876" i="2"/>
  <c r="Q876" i="2"/>
  <c r="P876" i="2"/>
  <c r="O876" i="2"/>
  <c r="N876" i="2"/>
  <c r="M876" i="2"/>
  <c r="L876" i="2"/>
  <c r="K876" i="2"/>
  <c r="J876" i="2"/>
  <c r="I876" i="2"/>
  <c r="H876" i="2"/>
  <c r="G876" i="2"/>
  <c r="F876" i="2"/>
  <c r="E876" i="2"/>
  <c r="D876" i="2"/>
  <c r="A876" i="2" s="1"/>
  <c r="C876" i="2"/>
  <c r="T875" i="2"/>
  <c r="S875" i="2"/>
  <c r="R875" i="2"/>
  <c r="Q875" i="2"/>
  <c r="P875" i="2"/>
  <c r="O875" i="2"/>
  <c r="N875" i="2"/>
  <c r="M875" i="2"/>
  <c r="L875" i="2"/>
  <c r="K875" i="2"/>
  <c r="J875" i="2"/>
  <c r="I875" i="2"/>
  <c r="H875" i="2"/>
  <c r="G875" i="2"/>
  <c r="F875" i="2"/>
  <c r="E875" i="2"/>
  <c r="D875" i="2"/>
  <c r="C875" i="2"/>
  <c r="T874" i="2"/>
  <c r="S874" i="2"/>
  <c r="R874" i="2"/>
  <c r="Q874" i="2"/>
  <c r="P874" i="2"/>
  <c r="O874" i="2"/>
  <c r="N874" i="2"/>
  <c r="M874" i="2"/>
  <c r="L874" i="2"/>
  <c r="K874" i="2"/>
  <c r="J874" i="2"/>
  <c r="I874" i="2"/>
  <c r="H874" i="2"/>
  <c r="G874" i="2"/>
  <c r="F874" i="2"/>
  <c r="E874" i="2"/>
  <c r="D874" i="2"/>
  <c r="C874" i="2"/>
  <c r="T873" i="2"/>
  <c r="S873" i="2"/>
  <c r="R873" i="2"/>
  <c r="Q873" i="2"/>
  <c r="P873" i="2"/>
  <c r="O873" i="2"/>
  <c r="N873" i="2"/>
  <c r="M873" i="2"/>
  <c r="L873" i="2"/>
  <c r="K873" i="2"/>
  <c r="J873" i="2"/>
  <c r="I873" i="2"/>
  <c r="H873" i="2"/>
  <c r="G873" i="2"/>
  <c r="F873" i="2"/>
  <c r="E873" i="2"/>
  <c r="D873" i="2"/>
  <c r="A873" i="2" s="1"/>
  <c r="C873" i="2"/>
  <c r="T872" i="2"/>
  <c r="S872" i="2"/>
  <c r="R872" i="2"/>
  <c r="Q872" i="2"/>
  <c r="P872" i="2"/>
  <c r="O872" i="2"/>
  <c r="N872" i="2"/>
  <c r="M872" i="2"/>
  <c r="L872" i="2"/>
  <c r="K872" i="2"/>
  <c r="J872" i="2"/>
  <c r="I872" i="2"/>
  <c r="H872" i="2"/>
  <c r="G872" i="2"/>
  <c r="F872" i="2"/>
  <c r="E872" i="2"/>
  <c r="D872" i="2"/>
  <c r="A872" i="2" s="1"/>
  <c r="C872" i="2"/>
  <c r="T871" i="2"/>
  <c r="S871" i="2"/>
  <c r="R871" i="2"/>
  <c r="Q871" i="2"/>
  <c r="P871" i="2"/>
  <c r="O871" i="2"/>
  <c r="N871" i="2"/>
  <c r="M871" i="2"/>
  <c r="L871" i="2"/>
  <c r="K871" i="2"/>
  <c r="J871" i="2"/>
  <c r="I871" i="2"/>
  <c r="H871" i="2"/>
  <c r="G871" i="2"/>
  <c r="F871" i="2"/>
  <c r="E871" i="2"/>
  <c r="D871" i="2"/>
  <c r="C871" i="2"/>
  <c r="A871" i="2"/>
  <c r="T870" i="2"/>
  <c r="S870" i="2"/>
  <c r="R870" i="2"/>
  <c r="Q870" i="2"/>
  <c r="P870" i="2"/>
  <c r="O870" i="2"/>
  <c r="N870" i="2"/>
  <c r="M870" i="2"/>
  <c r="L870" i="2"/>
  <c r="K870" i="2"/>
  <c r="J870" i="2"/>
  <c r="I870" i="2"/>
  <c r="H870" i="2"/>
  <c r="G870" i="2"/>
  <c r="F870" i="2"/>
  <c r="E870" i="2"/>
  <c r="D870" i="2"/>
  <c r="C870" i="2"/>
  <c r="T869" i="2"/>
  <c r="S869" i="2"/>
  <c r="R869" i="2"/>
  <c r="Q869" i="2"/>
  <c r="P869" i="2"/>
  <c r="O869" i="2"/>
  <c r="N869" i="2"/>
  <c r="M869" i="2"/>
  <c r="L869" i="2"/>
  <c r="K869" i="2"/>
  <c r="J869" i="2"/>
  <c r="I869" i="2"/>
  <c r="H869" i="2"/>
  <c r="G869" i="2"/>
  <c r="F869" i="2"/>
  <c r="E869" i="2"/>
  <c r="D869" i="2"/>
  <c r="C869" i="2"/>
  <c r="T868" i="2"/>
  <c r="S868" i="2"/>
  <c r="R868" i="2"/>
  <c r="Q868" i="2"/>
  <c r="P868" i="2"/>
  <c r="O868" i="2"/>
  <c r="N868" i="2"/>
  <c r="M868" i="2"/>
  <c r="L868" i="2"/>
  <c r="K868" i="2"/>
  <c r="J868" i="2"/>
  <c r="I868" i="2"/>
  <c r="H868" i="2"/>
  <c r="G868" i="2"/>
  <c r="F868" i="2"/>
  <c r="E868" i="2"/>
  <c r="D868" i="2"/>
  <c r="A868" i="2" s="1"/>
  <c r="C868" i="2"/>
  <c r="T867" i="2"/>
  <c r="S867" i="2"/>
  <c r="R867" i="2"/>
  <c r="Q867" i="2"/>
  <c r="P867" i="2"/>
  <c r="O867" i="2"/>
  <c r="N867" i="2"/>
  <c r="M867" i="2"/>
  <c r="L867" i="2"/>
  <c r="K867" i="2"/>
  <c r="J867" i="2"/>
  <c r="I867" i="2"/>
  <c r="H867" i="2"/>
  <c r="G867" i="2"/>
  <c r="F867" i="2"/>
  <c r="E867" i="2"/>
  <c r="D867" i="2"/>
  <c r="C867" i="2"/>
  <c r="T866" i="2"/>
  <c r="S866" i="2"/>
  <c r="R866" i="2"/>
  <c r="Q866" i="2"/>
  <c r="P866" i="2"/>
  <c r="O866" i="2"/>
  <c r="N866" i="2"/>
  <c r="M866" i="2"/>
  <c r="L866" i="2"/>
  <c r="K866" i="2"/>
  <c r="J866" i="2"/>
  <c r="I866" i="2"/>
  <c r="H866" i="2"/>
  <c r="G866" i="2"/>
  <c r="F866" i="2"/>
  <c r="E866" i="2"/>
  <c r="D866" i="2"/>
  <c r="C866" i="2"/>
  <c r="T865" i="2"/>
  <c r="S865" i="2"/>
  <c r="R865" i="2"/>
  <c r="Q865" i="2"/>
  <c r="P865" i="2"/>
  <c r="O865" i="2"/>
  <c r="N865" i="2"/>
  <c r="M865" i="2"/>
  <c r="L865" i="2"/>
  <c r="K865" i="2"/>
  <c r="J865" i="2"/>
  <c r="I865" i="2"/>
  <c r="H865" i="2"/>
  <c r="G865" i="2"/>
  <c r="F865" i="2"/>
  <c r="E865" i="2"/>
  <c r="D865" i="2"/>
  <c r="C865" i="2"/>
  <c r="T864" i="2"/>
  <c r="S864" i="2"/>
  <c r="R864" i="2"/>
  <c r="Q864" i="2"/>
  <c r="P864" i="2"/>
  <c r="O864" i="2"/>
  <c r="N864" i="2"/>
  <c r="M864" i="2"/>
  <c r="L864" i="2"/>
  <c r="K864" i="2"/>
  <c r="J864" i="2"/>
  <c r="I864" i="2"/>
  <c r="H864" i="2"/>
  <c r="G864" i="2"/>
  <c r="F864" i="2"/>
  <c r="E864" i="2"/>
  <c r="D864" i="2"/>
  <c r="C864" i="2"/>
  <c r="T863" i="2"/>
  <c r="S863" i="2"/>
  <c r="R863" i="2"/>
  <c r="Q863" i="2"/>
  <c r="P863" i="2"/>
  <c r="O863" i="2"/>
  <c r="N863" i="2"/>
  <c r="M863" i="2"/>
  <c r="L863" i="2"/>
  <c r="K863" i="2"/>
  <c r="J863" i="2"/>
  <c r="I863" i="2"/>
  <c r="H863" i="2"/>
  <c r="G863" i="2"/>
  <c r="F863" i="2"/>
  <c r="E863" i="2"/>
  <c r="D863" i="2"/>
  <c r="C863" i="2"/>
  <c r="T862" i="2"/>
  <c r="S862" i="2"/>
  <c r="R862" i="2"/>
  <c r="Q862" i="2"/>
  <c r="P862" i="2"/>
  <c r="O862" i="2"/>
  <c r="N862" i="2"/>
  <c r="M862" i="2"/>
  <c r="L862" i="2"/>
  <c r="K862" i="2"/>
  <c r="J862" i="2"/>
  <c r="I862" i="2"/>
  <c r="H862" i="2"/>
  <c r="G862" i="2"/>
  <c r="F862" i="2"/>
  <c r="E862" i="2"/>
  <c r="D862" i="2"/>
  <c r="C862" i="2"/>
  <c r="A862" i="2" s="1"/>
  <c r="T861" i="2"/>
  <c r="S861" i="2"/>
  <c r="R861" i="2"/>
  <c r="Q861" i="2"/>
  <c r="P861" i="2"/>
  <c r="O861" i="2"/>
  <c r="N861" i="2"/>
  <c r="M861" i="2"/>
  <c r="L861" i="2"/>
  <c r="K861" i="2"/>
  <c r="J861" i="2"/>
  <c r="I861" i="2"/>
  <c r="H861" i="2"/>
  <c r="G861" i="2"/>
  <c r="F861" i="2"/>
  <c r="E861" i="2"/>
  <c r="D861" i="2"/>
  <c r="A861" i="2" s="1"/>
  <c r="C861" i="2"/>
  <c r="T860" i="2"/>
  <c r="S860" i="2"/>
  <c r="R860" i="2"/>
  <c r="Q860" i="2"/>
  <c r="P860" i="2"/>
  <c r="O860" i="2"/>
  <c r="N860" i="2"/>
  <c r="M860" i="2"/>
  <c r="L860" i="2"/>
  <c r="K860" i="2"/>
  <c r="J860" i="2"/>
  <c r="I860" i="2"/>
  <c r="H860" i="2"/>
  <c r="G860" i="2"/>
  <c r="F860" i="2"/>
  <c r="E860" i="2"/>
  <c r="D860" i="2"/>
  <c r="C860" i="2"/>
  <c r="T859" i="2"/>
  <c r="S859" i="2"/>
  <c r="R859" i="2"/>
  <c r="Q859" i="2"/>
  <c r="P859" i="2"/>
  <c r="O859" i="2"/>
  <c r="N859" i="2"/>
  <c r="M859" i="2"/>
  <c r="L859" i="2"/>
  <c r="K859" i="2"/>
  <c r="J859" i="2"/>
  <c r="I859" i="2"/>
  <c r="H859" i="2"/>
  <c r="G859" i="2"/>
  <c r="F859" i="2"/>
  <c r="E859" i="2"/>
  <c r="D859" i="2"/>
  <c r="C859" i="2"/>
  <c r="T858" i="2"/>
  <c r="S858" i="2"/>
  <c r="R858" i="2"/>
  <c r="Q858" i="2"/>
  <c r="P858" i="2"/>
  <c r="O858" i="2"/>
  <c r="N858" i="2"/>
  <c r="M858" i="2"/>
  <c r="L858" i="2"/>
  <c r="K858" i="2"/>
  <c r="J858" i="2"/>
  <c r="I858" i="2"/>
  <c r="H858" i="2"/>
  <c r="G858" i="2"/>
  <c r="F858" i="2"/>
  <c r="E858" i="2"/>
  <c r="D858" i="2"/>
  <c r="C858" i="2"/>
  <c r="T857" i="2"/>
  <c r="S857" i="2"/>
  <c r="R857" i="2"/>
  <c r="Q857" i="2"/>
  <c r="P857" i="2"/>
  <c r="O857" i="2"/>
  <c r="N857" i="2"/>
  <c r="M857" i="2"/>
  <c r="L857" i="2"/>
  <c r="K857" i="2"/>
  <c r="J857" i="2"/>
  <c r="I857" i="2"/>
  <c r="H857" i="2"/>
  <c r="G857" i="2"/>
  <c r="F857" i="2"/>
  <c r="E857" i="2"/>
  <c r="D857" i="2"/>
  <c r="C857" i="2"/>
  <c r="T856" i="2"/>
  <c r="S856" i="2"/>
  <c r="R856" i="2"/>
  <c r="Q856" i="2"/>
  <c r="P856" i="2"/>
  <c r="O856" i="2"/>
  <c r="N856" i="2"/>
  <c r="M856" i="2"/>
  <c r="L856" i="2"/>
  <c r="K856" i="2"/>
  <c r="J856" i="2"/>
  <c r="I856" i="2"/>
  <c r="H856" i="2"/>
  <c r="G856" i="2"/>
  <c r="F856" i="2"/>
  <c r="E856" i="2"/>
  <c r="D856" i="2"/>
  <c r="C856" i="2"/>
  <c r="T855" i="2"/>
  <c r="S855" i="2"/>
  <c r="R855" i="2"/>
  <c r="Q855" i="2"/>
  <c r="P855" i="2"/>
  <c r="O855" i="2"/>
  <c r="N855" i="2"/>
  <c r="M855" i="2"/>
  <c r="L855" i="2"/>
  <c r="K855" i="2"/>
  <c r="J855" i="2"/>
  <c r="I855" i="2"/>
  <c r="H855" i="2"/>
  <c r="G855" i="2"/>
  <c r="F855" i="2"/>
  <c r="E855" i="2"/>
  <c r="D855" i="2"/>
  <c r="C855" i="2"/>
  <c r="T854" i="2"/>
  <c r="S854" i="2"/>
  <c r="R854" i="2"/>
  <c r="Q854" i="2"/>
  <c r="P854" i="2"/>
  <c r="O854" i="2"/>
  <c r="N854" i="2"/>
  <c r="M854" i="2"/>
  <c r="L854" i="2"/>
  <c r="K854" i="2"/>
  <c r="J854" i="2"/>
  <c r="I854" i="2"/>
  <c r="H854" i="2"/>
  <c r="G854" i="2"/>
  <c r="F854" i="2"/>
  <c r="E854" i="2"/>
  <c r="D854" i="2"/>
  <c r="C854" i="2"/>
  <c r="T853" i="2"/>
  <c r="S853" i="2"/>
  <c r="R853" i="2"/>
  <c r="Q853" i="2"/>
  <c r="P853" i="2"/>
  <c r="O853" i="2"/>
  <c r="N853" i="2"/>
  <c r="M853" i="2"/>
  <c r="L853" i="2"/>
  <c r="K853" i="2"/>
  <c r="J853" i="2"/>
  <c r="I853" i="2"/>
  <c r="H853" i="2"/>
  <c r="G853" i="2"/>
  <c r="F853" i="2"/>
  <c r="E853" i="2"/>
  <c r="D853" i="2"/>
  <c r="C853" i="2"/>
  <c r="T852" i="2"/>
  <c r="S852" i="2"/>
  <c r="R852" i="2"/>
  <c r="Q852" i="2"/>
  <c r="P852" i="2"/>
  <c r="O852" i="2"/>
  <c r="N852" i="2"/>
  <c r="M852" i="2"/>
  <c r="L852" i="2"/>
  <c r="K852" i="2"/>
  <c r="J852" i="2"/>
  <c r="I852" i="2"/>
  <c r="H852" i="2"/>
  <c r="G852" i="2"/>
  <c r="F852" i="2"/>
  <c r="E852" i="2"/>
  <c r="D852" i="2"/>
  <c r="C852" i="2"/>
  <c r="T851" i="2"/>
  <c r="S851" i="2"/>
  <c r="R851" i="2"/>
  <c r="Q851" i="2"/>
  <c r="P851" i="2"/>
  <c r="O851" i="2"/>
  <c r="N851" i="2"/>
  <c r="M851" i="2"/>
  <c r="L851" i="2"/>
  <c r="K851" i="2"/>
  <c r="J851" i="2"/>
  <c r="I851" i="2"/>
  <c r="H851" i="2"/>
  <c r="G851" i="2"/>
  <c r="F851" i="2"/>
  <c r="E851" i="2"/>
  <c r="D851" i="2"/>
  <c r="C851" i="2"/>
  <c r="T850" i="2"/>
  <c r="S850" i="2"/>
  <c r="R850" i="2"/>
  <c r="Q850" i="2"/>
  <c r="P850" i="2"/>
  <c r="O850" i="2"/>
  <c r="N850" i="2"/>
  <c r="M850" i="2"/>
  <c r="L850" i="2"/>
  <c r="K850" i="2"/>
  <c r="J850" i="2"/>
  <c r="I850" i="2"/>
  <c r="H850" i="2"/>
  <c r="G850" i="2"/>
  <c r="F850" i="2"/>
  <c r="E850" i="2"/>
  <c r="D850" i="2"/>
  <c r="C850" i="2"/>
  <c r="T849" i="2"/>
  <c r="S849" i="2"/>
  <c r="R849" i="2"/>
  <c r="Q849" i="2"/>
  <c r="P849" i="2"/>
  <c r="O849" i="2"/>
  <c r="N849" i="2"/>
  <c r="M849" i="2"/>
  <c r="L849" i="2"/>
  <c r="K849" i="2"/>
  <c r="J849" i="2"/>
  <c r="I849" i="2"/>
  <c r="H849" i="2"/>
  <c r="G849" i="2"/>
  <c r="F849" i="2"/>
  <c r="E849" i="2"/>
  <c r="D849" i="2"/>
  <c r="C849" i="2"/>
  <c r="T848" i="2"/>
  <c r="S848" i="2"/>
  <c r="R848" i="2"/>
  <c r="Q848" i="2"/>
  <c r="P848" i="2"/>
  <c r="O848" i="2"/>
  <c r="N848" i="2"/>
  <c r="M848" i="2"/>
  <c r="L848" i="2"/>
  <c r="K848" i="2"/>
  <c r="J848" i="2"/>
  <c r="I848" i="2"/>
  <c r="H848" i="2"/>
  <c r="G848" i="2"/>
  <c r="F848" i="2"/>
  <c r="E848" i="2"/>
  <c r="D848" i="2"/>
  <c r="C848" i="2"/>
  <c r="T847" i="2"/>
  <c r="S847" i="2"/>
  <c r="R847" i="2"/>
  <c r="Q847" i="2"/>
  <c r="P847" i="2"/>
  <c r="O847" i="2"/>
  <c r="N847" i="2"/>
  <c r="M847" i="2"/>
  <c r="L847" i="2"/>
  <c r="K847" i="2"/>
  <c r="J847" i="2"/>
  <c r="I847" i="2"/>
  <c r="H847" i="2"/>
  <c r="G847" i="2"/>
  <c r="F847" i="2"/>
  <c r="E847" i="2"/>
  <c r="D847" i="2"/>
  <c r="C847" i="2"/>
  <c r="T846" i="2"/>
  <c r="S846" i="2"/>
  <c r="R846" i="2"/>
  <c r="Q846" i="2"/>
  <c r="P846" i="2"/>
  <c r="O846" i="2"/>
  <c r="N846" i="2"/>
  <c r="M846" i="2"/>
  <c r="L846" i="2"/>
  <c r="K846" i="2"/>
  <c r="J846" i="2"/>
  <c r="I846" i="2"/>
  <c r="H846" i="2"/>
  <c r="G846" i="2"/>
  <c r="F846" i="2"/>
  <c r="E846" i="2"/>
  <c r="D846" i="2"/>
  <c r="C846" i="2"/>
  <c r="T845" i="2"/>
  <c r="S845" i="2"/>
  <c r="R845" i="2"/>
  <c r="Q845" i="2"/>
  <c r="P845" i="2"/>
  <c r="O845" i="2"/>
  <c r="N845" i="2"/>
  <c r="M845" i="2"/>
  <c r="L845" i="2"/>
  <c r="K845" i="2"/>
  <c r="J845" i="2"/>
  <c r="I845" i="2"/>
  <c r="H845" i="2"/>
  <c r="G845" i="2"/>
  <c r="F845" i="2"/>
  <c r="E845" i="2"/>
  <c r="D845" i="2"/>
  <c r="C845" i="2"/>
  <c r="T844" i="2"/>
  <c r="S844" i="2"/>
  <c r="R844" i="2"/>
  <c r="Q844" i="2"/>
  <c r="P844" i="2"/>
  <c r="O844" i="2"/>
  <c r="N844" i="2"/>
  <c r="M844" i="2"/>
  <c r="L844" i="2"/>
  <c r="K844" i="2"/>
  <c r="J844" i="2"/>
  <c r="I844" i="2"/>
  <c r="H844" i="2"/>
  <c r="G844" i="2"/>
  <c r="F844" i="2"/>
  <c r="E844" i="2"/>
  <c r="D844" i="2"/>
  <c r="C844" i="2"/>
  <c r="A844" i="2" s="1"/>
  <c r="T843" i="2"/>
  <c r="S843" i="2"/>
  <c r="R843" i="2"/>
  <c r="Q843" i="2"/>
  <c r="P843" i="2"/>
  <c r="O843" i="2"/>
  <c r="N843" i="2"/>
  <c r="M843" i="2"/>
  <c r="L843" i="2"/>
  <c r="K843" i="2"/>
  <c r="J843" i="2"/>
  <c r="I843" i="2"/>
  <c r="H843" i="2"/>
  <c r="G843" i="2"/>
  <c r="F843" i="2"/>
  <c r="E843" i="2"/>
  <c r="D843" i="2"/>
  <c r="C843" i="2"/>
  <c r="T842" i="2"/>
  <c r="S842" i="2"/>
  <c r="R842" i="2"/>
  <c r="Q842" i="2"/>
  <c r="P842" i="2"/>
  <c r="O842" i="2"/>
  <c r="N842" i="2"/>
  <c r="M842" i="2"/>
  <c r="L842" i="2"/>
  <c r="K842" i="2"/>
  <c r="J842" i="2"/>
  <c r="I842" i="2"/>
  <c r="H842" i="2"/>
  <c r="G842" i="2"/>
  <c r="F842" i="2"/>
  <c r="E842" i="2"/>
  <c r="D842" i="2"/>
  <c r="C842" i="2"/>
  <c r="T841" i="2"/>
  <c r="S841" i="2"/>
  <c r="R841" i="2"/>
  <c r="Q841" i="2"/>
  <c r="P841" i="2"/>
  <c r="O841" i="2"/>
  <c r="N841" i="2"/>
  <c r="M841" i="2"/>
  <c r="L841" i="2"/>
  <c r="K841" i="2"/>
  <c r="J841" i="2"/>
  <c r="I841" i="2"/>
  <c r="H841" i="2"/>
  <c r="G841" i="2"/>
  <c r="F841" i="2"/>
  <c r="E841" i="2"/>
  <c r="D841" i="2"/>
  <c r="C841" i="2"/>
  <c r="T840" i="2"/>
  <c r="S840" i="2"/>
  <c r="R840" i="2"/>
  <c r="Q840" i="2"/>
  <c r="P840" i="2"/>
  <c r="O840" i="2"/>
  <c r="N840" i="2"/>
  <c r="M840" i="2"/>
  <c r="L840" i="2"/>
  <c r="K840" i="2"/>
  <c r="J840" i="2"/>
  <c r="I840" i="2"/>
  <c r="H840" i="2"/>
  <c r="G840" i="2"/>
  <c r="F840" i="2"/>
  <c r="E840" i="2"/>
  <c r="D840" i="2"/>
  <c r="C840" i="2"/>
  <c r="T839" i="2"/>
  <c r="S839" i="2"/>
  <c r="R839" i="2"/>
  <c r="Q839" i="2"/>
  <c r="P839" i="2"/>
  <c r="O839" i="2"/>
  <c r="N839" i="2"/>
  <c r="M839" i="2"/>
  <c r="L839" i="2"/>
  <c r="K839" i="2"/>
  <c r="J839" i="2"/>
  <c r="I839" i="2"/>
  <c r="H839" i="2"/>
  <c r="G839" i="2"/>
  <c r="F839" i="2"/>
  <c r="E839" i="2"/>
  <c r="D839" i="2"/>
  <c r="C839" i="2"/>
  <c r="T838" i="2"/>
  <c r="S838" i="2"/>
  <c r="R838" i="2"/>
  <c r="Q838" i="2"/>
  <c r="P838" i="2"/>
  <c r="O838" i="2"/>
  <c r="N838" i="2"/>
  <c r="M838" i="2"/>
  <c r="L838" i="2"/>
  <c r="K838" i="2"/>
  <c r="J838" i="2"/>
  <c r="I838" i="2"/>
  <c r="H838" i="2"/>
  <c r="G838" i="2"/>
  <c r="F838" i="2"/>
  <c r="E838" i="2"/>
  <c r="D838" i="2"/>
  <c r="C838" i="2"/>
  <c r="A838" i="2" s="1"/>
  <c r="T837" i="2"/>
  <c r="S837" i="2"/>
  <c r="R837" i="2"/>
  <c r="Q837" i="2"/>
  <c r="P837" i="2"/>
  <c r="O837" i="2"/>
  <c r="N837" i="2"/>
  <c r="M837" i="2"/>
  <c r="L837" i="2"/>
  <c r="K837" i="2"/>
  <c r="J837" i="2"/>
  <c r="I837" i="2"/>
  <c r="H837" i="2"/>
  <c r="G837" i="2"/>
  <c r="F837" i="2"/>
  <c r="E837" i="2"/>
  <c r="D837" i="2"/>
  <c r="C837" i="2"/>
  <c r="T836" i="2"/>
  <c r="S836" i="2"/>
  <c r="R836" i="2"/>
  <c r="Q836" i="2"/>
  <c r="P836" i="2"/>
  <c r="O836" i="2"/>
  <c r="N836" i="2"/>
  <c r="M836" i="2"/>
  <c r="L836" i="2"/>
  <c r="K836" i="2"/>
  <c r="J836" i="2"/>
  <c r="I836" i="2"/>
  <c r="H836" i="2"/>
  <c r="G836" i="2"/>
  <c r="F836" i="2"/>
  <c r="E836" i="2"/>
  <c r="D836" i="2"/>
  <c r="C836" i="2"/>
  <c r="A836" i="2"/>
  <c r="T835" i="2"/>
  <c r="S835" i="2"/>
  <c r="R835" i="2"/>
  <c r="Q835" i="2"/>
  <c r="P835" i="2"/>
  <c r="O835" i="2"/>
  <c r="N835" i="2"/>
  <c r="M835" i="2"/>
  <c r="L835" i="2"/>
  <c r="K835" i="2"/>
  <c r="J835" i="2"/>
  <c r="I835" i="2"/>
  <c r="H835" i="2"/>
  <c r="G835" i="2"/>
  <c r="F835" i="2"/>
  <c r="E835" i="2"/>
  <c r="D835" i="2"/>
  <c r="C835" i="2"/>
  <c r="T834" i="2"/>
  <c r="S834" i="2"/>
  <c r="R834" i="2"/>
  <c r="Q834" i="2"/>
  <c r="P834" i="2"/>
  <c r="O834" i="2"/>
  <c r="N834" i="2"/>
  <c r="M834" i="2"/>
  <c r="L834" i="2"/>
  <c r="K834" i="2"/>
  <c r="J834" i="2"/>
  <c r="I834" i="2"/>
  <c r="H834" i="2"/>
  <c r="G834" i="2"/>
  <c r="F834" i="2"/>
  <c r="E834" i="2"/>
  <c r="D834" i="2"/>
  <c r="C834" i="2"/>
  <c r="T833" i="2"/>
  <c r="S833" i="2"/>
  <c r="R833" i="2"/>
  <c r="Q833" i="2"/>
  <c r="P833" i="2"/>
  <c r="O833" i="2"/>
  <c r="N833" i="2"/>
  <c r="M833" i="2"/>
  <c r="L833" i="2"/>
  <c r="K833" i="2"/>
  <c r="J833" i="2"/>
  <c r="I833" i="2"/>
  <c r="H833" i="2"/>
  <c r="G833" i="2"/>
  <c r="F833" i="2"/>
  <c r="E833" i="2"/>
  <c r="D833" i="2"/>
  <c r="C833" i="2"/>
  <c r="T832" i="2"/>
  <c r="S832" i="2"/>
  <c r="R832" i="2"/>
  <c r="Q832" i="2"/>
  <c r="P832" i="2"/>
  <c r="O832" i="2"/>
  <c r="N832" i="2"/>
  <c r="M832" i="2"/>
  <c r="L832" i="2"/>
  <c r="K832" i="2"/>
  <c r="J832" i="2"/>
  <c r="I832" i="2"/>
  <c r="H832" i="2"/>
  <c r="G832" i="2"/>
  <c r="F832" i="2"/>
  <c r="E832" i="2"/>
  <c r="D832" i="2"/>
  <c r="C832" i="2"/>
  <c r="T831" i="2"/>
  <c r="S831" i="2"/>
  <c r="R831" i="2"/>
  <c r="Q831" i="2"/>
  <c r="P831" i="2"/>
  <c r="O831" i="2"/>
  <c r="N831" i="2"/>
  <c r="M831" i="2"/>
  <c r="L831" i="2"/>
  <c r="K831" i="2"/>
  <c r="J831" i="2"/>
  <c r="I831" i="2"/>
  <c r="H831" i="2"/>
  <c r="G831" i="2"/>
  <c r="F831" i="2"/>
  <c r="E831" i="2"/>
  <c r="D831" i="2"/>
  <c r="A831" i="2" s="1"/>
  <c r="C831" i="2"/>
  <c r="T830" i="2"/>
  <c r="S830" i="2"/>
  <c r="R830" i="2"/>
  <c r="Q830" i="2"/>
  <c r="P830" i="2"/>
  <c r="O830" i="2"/>
  <c r="N830" i="2"/>
  <c r="M830" i="2"/>
  <c r="L830" i="2"/>
  <c r="K830" i="2"/>
  <c r="J830" i="2"/>
  <c r="I830" i="2"/>
  <c r="H830" i="2"/>
  <c r="G830" i="2"/>
  <c r="F830" i="2"/>
  <c r="E830" i="2"/>
  <c r="D830" i="2"/>
  <c r="C830" i="2"/>
  <c r="T829" i="2"/>
  <c r="S829" i="2"/>
  <c r="R829" i="2"/>
  <c r="Q829" i="2"/>
  <c r="P829" i="2"/>
  <c r="O829" i="2"/>
  <c r="N829" i="2"/>
  <c r="M829" i="2"/>
  <c r="L829" i="2"/>
  <c r="K829" i="2"/>
  <c r="J829" i="2"/>
  <c r="I829" i="2"/>
  <c r="H829" i="2"/>
  <c r="G829" i="2"/>
  <c r="F829" i="2"/>
  <c r="E829" i="2"/>
  <c r="D829" i="2"/>
  <c r="C829" i="2"/>
  <c r="T828" i="2"/>
  <c r="S828" i="2"/>
  <c r="R828" i="2"/>
  <c r="Q828" i="2"/>
  <c r="P828" i="2"/>
  <c r="O828" i="2"/>
  <c r="N828" i="2"/>
  <c r="M828" i="2"/>
  <c r="L828" i="2"/>
  <c r="K828" i="2"/>
  <c r="J828" i="2"/>
  <c r="I828" i="2"/>
  <c r="H828" i="2"/>
  <c r="G828" i="2"/>
  <c r="F828" i="2"/>
  <c r="E828" i="2"/>
  <c r="D828" i="2"/>
  <c r="C828" i="2"/>
  <c r="T827" i="2"/>
  <c r="S827" i="2"/>
  <c r="R827" i="2"/>
  <c r="Q827" i="2"/>
  <c r="P827" i="2"/>
  <c r="O827" i="2"/>
  <c r="N827" i="2"/>
  <c r="M827" i="2"/>
  <c r="L827" i="2"/>
  <c r="K827" i="2"/>
  <c r="J827" i="2"/>
  <c r="I827" i="2"/>
  <c r="H827" i="2"/>
  <c r="G827" i="2"/>
  <c r="F827" i="2"/>
  <c r="E827" i="2"/>
  <c r="D827" i="2"/>
  <c r="C827" i="2"/>
  <c r="T826" i="2"/>
  <c r="S826" i="2"/>
  <c r="R826" i="2"/>
  <c r="Q826" i="2"/>
  <c r="P826" i="2"/>
  <c r="O826" i="2"/>
  <c r="N826" i="2"/>
  <c r="M826" i="2"/>
  <c r="L826" i="2"/>
  <c r="K826" i="2"/>
  <c r="J826" i="2"/>
  <c r="I826" i="2"/>
  <c r="H826" i="2"/>
  <c r="G826" i="2"/>
  <c r="F826" i="2"/>
  <c r="E826" i="2"/>
  <c r="D826" i="2"/>
  <c r="C826" i="2"/>
  <c r="T825" i="2"/>
  <c r="S825" i="2"/>
  <c r="R825" i="2"/>
  <c r="Q825" i="2"/>
  <c r="P825" i="2"/>
  <c r="O825" i="2"/>
  <c r="N825" i="2"/>
  <c r="M825" i="2"/>
  <c r="L825" i="2"/>
  <c r="K825" i="2"/>
  <c r="J825" i="2"/>
  <c r="I825" i="2"/>
  <c r="H825" i="2"/>
  <c r="G825" i="2"/>
  <c r="F825" i="2"/>
  <c r="E825" i="2"/>
  <c r="D825" i="2"/>
  <c r="C825" i="2"/>
  <c r="T824" i="2"/>
  <c r="S824" i="2"/>
  <c r="R824" i="2"/>
  <c r="Q824" i="2"/>
  <c r="P824" i="2"/>
  <c r="O824" i="2"/>
  <c r="N824" i="2"/>
  <c r="M824" i="2"/>
  <c r="L824" i="2"/>
  <c r="K824" i="2"/>
  <c r="J824" i="2"/>
  <c r="I824" i="2"/>
  <c r="H824" i="2"/>
  <c r="G824" i="2"/>
  <c r="F824" i="2"/>
  <c r="E824" i="2"/>
  <c r="D824" i="2"/>
  <c r="C824" i="2"/>
  <c r="T823" i="2"/>
  <c r="S823" i="2"/>
  <c r="R823" i="2"/>
  <c r="Q823" i="2"/>
  <c r="P823" i="2"/>
  <c r="O823" i="2"/>
  <c r="N823" i="2"/>
  <c r="M823" i="2"/>
  <c r="L823" i="2"/>
  <c r="K823" i="2"/>
  <c r="J823" i="2"/>
  <c r="I823" i="2"/>
  <c r="H823" i="2"/>
  <c r="G823" i="2"/>
  <c r="F823" i="2"/>
  <c r="E823" i="2"/>
  <c r="D823" i="2"/>
  <c r="C823" i="2"/>
  <c r="T822" i="2"/>
  <c r="S822" i="2"/>
  <c r="R822" i="2"/>
  <c r="Q822" i="2"/>
  <c r="P822" i="2"/>
  <c r="O822" i="2"/>
  <c r="N822" i="2"/>
  <c r="M822" i="2"/>
  <c r="L822" i="2"/>
  <c r="K822" i="2"/>
  <c r="J822" i="2"/>
  <c r="I822" i="2"/>
  <c r="H822" i="2"/>
  <c r="G822" i="2"/>
  <c r="F822" i="2"/>
  <c r="E822" i="2"/>
  <c r="D822" i="2"/>
  <c r="C822" i="2"/>
  <c r="T821" i="2"/>
  <c r="S821" i="2"/>
  <c r="R821" i="2"/>
  <c r="Q821" i="2"/>
  <c r="P821" i="2"/>
  <c r="O821" i="2"/>
  <c r="N821" i="2"/>
  <c r="M821" i="2"/>
  <c r="L821" i="2"/>
  <c r="K821" i="2"/>
  <c r="J821" i="2"/>
  <c r="I821" i="2"/>
  <c r="H821" i="2"/>
  <c r="G821" i="2"/>
  <c r="F821" i="2"/>
  <c r="E821" i="2"/>
  <c r="D821" i="2"/>
  <c r="C821" i="2"/>
  <c r="T820" i="2"/>
  <c r="S820" i="2"/>
  <c r="R820" i="2"/>
  <c r="Q820" i="2"/>
  <c r="P820" i="2"/>
  <c r="O820" i="2"/>
  <c r="N820" i="2"/>
  <c r="M820" i="2"/>
  <c r="L820" i="2"/>
  <c r="K820" i="2"/>
  <c r="J820" i="2"/>
  <c r="I820" i="2"/>
  <c r="H820" i="2"/>
  <c r="G820" i="2"/>
  <c r="F820" i="2"/>
  <c r="E820" i="2"/>
  <c r="D820" i="2"/>
  <c r="C820" i="2"/>
  <c r="T819" i="2"/>
  <c r="S819" i="2"/>
  <c r="R819" i="2"/>
  <c r="Q819" i="2"/>
  <c r="P819" i="2"/>
  <c r="O819" i="2"/>
  <c r="N819" i="2"/>
  <c r="M819" i="2"/>
  <c r="L819" i="2"/>
  <c r="K819" i="2"/>
  <c r="J819" i="2"/>
  <c r="I819" i="2"/>
  <c r="H819" i="2"/>
  <c r="G819" i="2"/>
  <c r="F819" i="2"/>
  <c r="E819" i="2"/>
  <c r="D819" i="2"/>
  <c r="C819" i="2"/>
  <c r="T818" i="2"/>
  <c r="S818" i="2"/>
  <c r="R818" i="2"/>
  <c r="Q818" i="2"/>
  <c r="P818" i="2"/>
  <c r="O818" i="2"/>
  <c r="N818" i="2"/>
  <c r="M818" i="2"/>
  <c r="L818" i="2"/>
  <c r="K818" i="2"/>
  <c r="J818" i="2"/>
  <c r="I818" i="2"/>
  <c r="H818" i="2"/>
  <c r="G818" i="2"/>
  <c r="F818" i="2"/>
  <c r="E818" i="2"/>
  <c r="D818" i="2"/>
  <c r="C818" i="2"/>
  <c r="T817" i="2"/>
  <c r="S817" i="2"/>
  <c r="R817" i="2"/>
  <c r="Q817" i="2"/>
  <c r="P817" i="2"/>
  <c r="O817" i="2"/>
  <c r="N817" i="2"/>
  <c r="M817" i="2"/>
  <c r="L817" i="2"/>
  <c r="K817" i="2"/>
  <c r="J817" i="2"/>
  <c r="I817" i="2"/>
  <c r="H817" i="2"/>
  <c r="G817" i="2"/>
  <c r="F817" i="2"/>
  <c r="E817" i="2"/>
  <c r="D817" i="2"/>
  <c r="C817" i="2"/>
  <c r="A817" i="2" s="1"/>
  <c r="T816" i="2"/>
  <c r="S816" i="2"/>
  <c r="R816" i="2"/>
  <c r="Q816" i="2"/>
  <c r="P816" i="2"/>
  <c r="O816" i="2"/>
  <c r="N816" i="2"/>
  <c r="M816" i="2"/>
  <c r="L816" i="2"/>
  <c r="K816" i="2"/>
  <c r="J816" i="2"/>
  <c r="I816" i="2"/>
  <c r="H816" i="2"/>
  <c r="G816" i="2"/>
  <c r="F816" i="2"/>
  <c r="E816" i="2"/>
  <c r="D816" i="2"/>
  <c r="C816" i="2"/>
  <c r="T815" i="2"/>
  <c r="S815" i="2"/>
  <c r="R815" i="2"/>
  <c r="Q815" i="2"/>
  <c r="P815" i="2"/>
  <c r="O815" i="2"/>
  <c r="N815" i="2"/>
  <c r="M815" i="2"/>
  <c r="L815" i="2"/>
  <c r="K815" i="2"/>
  <c r="J815" i="2"/>
  <c r="I815" i="2"/>
  <c r="H815" i="2"/>
  <c r="G815" i="2"/>
  <c r="F815" i="2"/>
  <c r="E815" i="2"/>
  <c r="D815" i="2"/>
  <c r="C815" i="2"/>
  <c r="T814" i="2"/>
  <c r="S814" i="2"/>
  <c r="R814" i="2"/>
  <c r="Q814" i="2"/>
  <c r="P814" i="2"/>
  <c r="O814" i="2"/>
  <c r="N814" i="2"/>
  <c r="M814" i="2"/>
  <c r="L814" i="2"/>
  <c r="K814" i="2"/>
  <c r="J814" i="2"/>
  <c r="I814" i="2"/>
  <c r="H814" i="2"/>
  <c r="G814" i="2"/>
  <c r="F814" i="2"/>
  <c r="E814" i="2"/>
  <c r="D814" i="2"/>
  <c r="C814" i="2"/>
  <c r="T813" i="2"/>
  <c r="S813" i="2"/>
  <c r="R813" i="2"/>
  <c r="Q813" i="2"/>
  <c r="P813" i="2"/>
  <c r="O813" i="2"/>
  <c r="N813" i="2"/>
  <c r="M813" i="2"/>
  <c r="L813" i="2"/>
  <c r="K813" i="2"/>
  <c r="J813" i="2"/>
  <c r="I813" i="2"/>
  <c r="H813" i="2"/>
  <c r="G813" i="2"/>
  <c r="F813" i="2"/>
  <c r="E813" i="2"/>
  <c r="D813" i="2"/>
  <c r="C813" i="2"/>
  <c r="T812" i="2"/>
  <c r="S812" i="2"/>
  <c r="R812" i="2"/>
  <c r="Q812" i="2"/>
  <c r="P812" i="2"/>
  <c r="O812" i="2"/>
  <c r="N812" i="2"/>
  <c r="M812" i="2"/>
  <c r="L812" i="2"/>
  <c r="K812" i="2"/>
  <c r="J812" i="2"/>
  <c r="I812" i="2"/>
  <c r="H812" i="2"/>
  <c r="G812" i="2"/>
  <c r="F812" i="2"/>
  <c r="E812" i="2"/>
  <c r="D812" i="2"/>
  <c r="C812" i="2"/>
  <c r="T811" i="2"/>
  <c r="S811" i="2"/>
  <c r="R811" i="2"/>
  <c r="Q811" i="2"/>
  <c r="P811" i="2"/>
  <c r="O811" i="2"/>
  <c r="N811" i="2"/>
  <c r="M811" i="2"/>
  <c r="L811" i="2"/>
  <c r="K811" i="2"/>
  <c r="J811" i="2"/>
  <c r="I811" i="2"/>
  <c r="H811" i="2"/>
  <c r="G811" i="2"/>
  <c r="F811" i="2"/>
  <c r="E811" i="2"/>
  <c r="D811" i="2"/>
  <c r="C811" i="2"/>
  <c r="A811" i="2"/>
  <c r="T810" i="2"/>
  <c r="S810" i="2"/>
  <c r="R810" i="2"/>
  <c r="Q810" i="2"/>
  <c r="P810" i="2"/>
  <c r="O810" i="2"/>
  <c r="N810" i="2"/>
  <c r="M810" i="2"/>
  <c r="L810" i="2"/>
  <c r="K810" i="2"/>
  <c r="J810" i="2"/>
  <c r="I810" i="2"/>
  <c r="H810" i="2"/>
  <c r="G810" i="2"/>
  <c r="F810" i="2"/>
  <c r="E810" i="2"/>
  <c r="D810" i="2"/>
  <c r="A810" i="2" s="1"/>
  <c r="C810" i="2"/>
  <c r="T809" i="2"/>
  <c r="S809" i="2"/>
  <c r="R809" i="2"/>
  <c r="Q809" i="2"/>
  <c r="P809" i="2"/>
  <c r="O809" i="2"/>
  <c r="N809" i="2"/>
  <c r="M809" i="2"/>
  <c r="L809" i="2"/>
  <c r="K809" i="2"/>
  <c r="J809" i="2"/>
  <c r="I809" i="2"/>
  <c r="H809" i="2"/>
  <c r="G809" i="2"/>
  <c r="F809" i="2"/>
  <c r="E809" i="2"/>
  <c r="D809" i="2"/>
  <c r="A809" i="2" s="1"/>
  <c r="C809" i="2"/>
  <c r="T808" i="2"/>
  <c r="S808" i="2"/>
  <c r="R808" i="2"/>
  <c r="Q808" i="2"/>
  <c r="P808" i="2"/>
  <c r="O808" i="2"/>
  <c r="N808" i="2"/>
  <c r="M808" i="2"/>
  <c r="L808" i="2"/>
  <c r="K808" i="2"/>
  <c r="J808" i="2"/>
  <c r="I808" i="2"/>
  <c r="H808" i="2"/>
  <c r="G808" i="2"/>
  <c r="F808" i="2"/>
  <c r="E808" i="2"/>
  <c r="D808" i="2"/>
  <c r="C808" i="2"/>
  <c r="T807" i="2"/>
  <c r="S807" i="2"/>
  <c r="R807" i="2"/>
  <c r="Q807" i="2"/>
  <c r="P807" i="2"/>
  <c r="O807" i="2"/>
  <c r="N807" i="2"/>
  <c r="M807" i="2"/>
  <c r="L807" i="2"/>
  <c r="K807" i="2"/>
  <c r="J807" i="2"/>
  <c r="I807" i="2"/>
  <c r="H807" i="2"/>
  <c r="G807" i="2"/>
  <c r="F807" i="2"/>
  <c r="E807" i="2"/>
  <c r="D807" i="2"/>
  <c r="C807" i="2"/>
  <c r="T806" i="2"/>
  <c r="S806" i="2"/>
  <c r="R806" i="2"/>
  <c r="Q806" i="2"/>
  <c r="P806" i="2"/>
  <c r="O806" i="2"/>
  <c r="N806" i="2"/>
  <c r="M806" i="2"/>
  <c r="L806" i="2"/>
  <c r="K806" i="2"/>
  <c r="J806" i="2"/>
  <c r="I806" i="2"/>
  <c r="H806" i="2"/>
  <c r="G806" i="2"/>
  <c r="F806" i="2"/>
  <c r="E806" i="2"/>
  <c r="D806" i="2"/>
  <c r="C806" i="2"/>
  <c r="T805" i="2"/>
  <c r="S805" i="2"/>
  <c r="R805" i="2"/>
  <c r="Q805" i="2"/>
  <c r="P805" i="2"/>
  <c r="O805" i="2"/>
  <c r="N805" i="2"/>
  <c r="M805" i="2"/>
  <c r="L805" i="2"/>
  <c r="K805" i="2"/>
  <c r="J805" i="2"/>
  <c r="I805" i="2"/>
  <c r="H805" i="2"/>
  <c r="G805" i="2"/>
  <c r="F805" i="2"/>
  <c r="E805" i="2"/>
  <c r="D805" i="2"/>
  <c r="C805" i="2"/>
  <c r="T804" i="2"/>
  <c r="S804" i="2"/>
  <c r="R804" i="2"/>
  <c r="Q804" i="2"/>
  <c r="P804" i="2"/>
  <c r="O804" i="2"/>
  <c r="N804" i="2"/>
  <c r="M804" i="2"/>
  <c r="L804" i="2"/>
  <c r="K804" i="2"/>
  <c r="J804" i="2"/>
  <c r="I804" i="2"/>
  <c r="H804" i="2"/>
  <c r="G804" i="2"/>
  <c r="F804" i="2"/>
  <c r="E804" i="2"/>
  <c r="D804" i="2"/>
  <c r="C804" i="2"/>
  <c r="T803" i="2"/>
  <c r="S803" i="2"/>
  <c r="R803" i="2"/>
  <c r="Q803" i="2"/>
  <c r="P803" i="2"/>
  <c r="O803" i="2"/>
  <c r="N803" i="2"/>
  <c r="M803" i="2"/>
  <c r="L803" i="2"/>
  <c r="K803" i="2"/>
  <c r="J803" i="2"/>
  <c r="I803" i="2"/>
  <c r="H803" i="2"/>
  <c r="G803" i="2"/>
  <c r="F803" i="2"/>
  <c r="E803" i="2"/>
  <c r="D803" i="2"/>
  <c r="C803" i="2"/>
  <c r="T802" i="2"/>
  <c r="S802" i="2"/>
  <c r="R802" i="2"/>
  <c r="Q802" i="2"/>
  <c r="P802" i="2"/>
  <c r="O802" i="2"/>
  <c r="N802" i="2"/>
  <c r="M802" i="2"/>
  <c r="L802" i="2"/>
  <c r="K802" i="2"/>
  <c r="J802" i="2"/>
  <c r="I802" i="2"/>
  <c r="H802" i="2"/>
  <c r="G802" i="2"/>
  <c r="F802" i="2"/>
  <c r="E802" i="2"/>
  <c r="D802" i="2"/>
  <c r="C802" i="2"/>
  <c r="T801" i="2"/>
  <c r="S801" i="2"/>
  <c r="R801" i="2"/>
  <c r="Q801" i="2"/>
  <c r="P801" i="2"/>
  <c r="O801" i="2"/>
  <c r="N801" i="2"/>
  <c r="M801" i="2"/>
  <c r="L801" i="2"/>
  <c r="K801" i="2"/>
  <c r="J801" i="2"/>
  <c r="I801" i="2"/>
  <c r="H801" i="2"/>
  <c r="G801" i="2"/>
  <c r="F801" i="2"/>
  <c r="E801" i="2"/>
  <c r="D801" i="2"/>
  <c r="C801" i="2"/>
  <c r="A801" i="2" s="1"/>
  <c r="T800" i="2"/>
  <c r="S800" i="2"/>
  <c r="R800" i="2"/>
  <c r="Q800" i="2"/>
  <c r="P800" i="2"/>
  <c r="O800" i="2"/>
  <c r="N800" i="2"/>
  <c r="M800" i="2"/>
  <c r="L800" i="2"/>
  <c r="K800" i="2"/>
  <c r="J800" i="2"/>
  <c r="I800" i="2"/>
  <c r="H800" i="2"/>
  <c r="G800" i="2"/>
  <c r="F800" i="2"/>
  <c r="E800" i="2"/>
  <c r="D800" i="2"/>
  <c r="C800" i="2"/>
  <c r="T799" i="2"/>
  <c r="S799" i="2"/>
  <c r="R799" i="2"/>
  <c r="Q799" i="2"/>
  <c r="P799" i="2"/>
  <c r="O799" i="2"/>
  <c r="N799" i="2"/>
  <c r="M799" i="2"/>
  <c r="L799" i="2"/>
  <c r="K799" i="2"/>
  <c r="J799" i="2"/>
  <c r="I799" i="2"/>
  <c r="H799" i="2"/>
  <c r="G799" i="2"/>
  <c r="F799" i="2"/>
  <c r="E799" i="2"/>
  <c r="D799" i="2"/>
  <c r="C799" i="2"/>
  <c r="T798" i="2"/>
  <c r="S798" i="2"/>
  <c r="R798" i="2"/>
  <c r="Q798" i="2"/>
  <c r="P798" i="2"/>
  <c r="O798" i="2"/>
  <c r="N798" i="2"/>
  <c r="M798" i="2"/>
  <c r="L798" i="2"/>
  <c r="K798" i="2"/>
  <c r="J798" i="2"/>
  <c r="I798" i="2"/>
  <c r="H798" i="2"/>
  <c r="G798" i="2"/>
  <c r="F798" i="2"/>
  <c r="E798" i="2"/>
  <c r="D798" i="2"/>
  <c r="C798" i="2"/>
  <c r="T797" i="2"/>
  <c r="S797" i="2"/>
  <c r="R797" i="2"/>
  <c r="Q797" i="2"/>
  <c r="P797" i="2"/>
  <c r="O797" i="2"/>
  <c r="N797" i="2"/>
  <c r="M797" i="2"/>
  <c r="L797" i="2"/>
  <c r="K797" i="2"/>
  <c r="J797" i="2"/>
  <c r="I797" i="2"/>
  <c r="H797" i="2"/>
  <c r="G797" i="2"/>
  <c r="F797" i="2"/>
  <c r="E797" i="2"/>
  <c r="D797" i="2"/>
  <c r="C797" i="2"/>
  <c r="A797" i="2"/>
  <c r="T796" i="2"/>
  <c r="S796" i="2"/>
  <c r="R796" i="2"/>
  <c r="Q796" i="2"/>
  <c r="P796" i="2"/>
  <c r="O796" i="2"/>
  <c r="N796" i="2"/>
  <c r="M796" i="2"/>
  <c r="L796" i="2"/>
  <c r="K796" i="2"/>
  <c r="J796" i="2"/>
  <c r="I796" i="2"/>
  <c r="H796" i="2"/>
  <c r="G796" i="2"/>
  <c r="F796" i="2"/>
  <c r="E796" i="2"/>
  <c r="D796" i="2"/>
  <c r="C796" i="2"/>
  <c r="A796" i="2"/>
  <c r="T795" i="2"/>
  <c r="S795" i="2"/>
  <c r="R795" i="2"/>
  <c r="Q795" i="2"/>
  <c r="P795" i="2"/>
  <c r="O795" i="2"/>
  <c r="N795" i="2"/>
  <c r="M795" i="2"/>
  <c r="L795" i="2"/>
  <c r="K795" i="2"/>
  <c r="J795" i="2"/>
  <c r="I795" i="2"/>
  <c r="H795" i="2"/>
  <c r="G795" i="2"/>
  <c r="F795" i="2"/>
  <c r="E795" i="2"/>
  <c r="D795" i="2"/>
  <c r="C795" i="2"/>
  <c r="T794" i="2"/>
  <c r="S794" i="2"/>
  <c r="R794" i="2"/>
  <c r="Q794" i="2"/>
  <c r="P794" i="2"/>
  <c r="O794" i="2"/>
  <c r="N794" i="2"/>
  <c r="M794" i="2"/>
  <c r="L794" i="2"/>
  <c r="K794" i="2"/>
  <c r="J794" i="2"/>
  <c r="I794" i="2"/>
  <c r="H794" i="2"/>
  <c r="G794" i="2"/>
  <c r="F794" i="2"/>
  <c r="E794" i="2"/>
  <c r="D794" i="2"/>
  <c r="C794" i="2"/>
  <c r="T793" i="2"/>
  <c r="S793" i="2"/>
  <c r="R793" i="2"/>
  <c r="Q793" i="2"/>
  <c r="P793" i="2"/>
  <c r="O793" i="2"/>
  <c r="N793" i="2"/>
  <c r="M793" i="2"/>
  <c r="L793" i="2"/>
  <c r="K793" i="2"/>
  <c r="J793" i="2"/>
  <c r="I793" i="2"/>
  <c r="H793" i="2"/>
  <c r="G793" i="2"/>
  <c r="F793" i="2"/>
  <c r="E793" i="2"/>
  <c r="D793" i="2"/>
  <c r="C793" i="2"/>
  <c r="T792" i="2"/>
  <c r="S792" i="2"/>
  <c r="R792" i="2"/>
  <c r="Q792" i="2"/>
  <c r="P792" i="2"/>
  <c r="O792" i="2"/>
  <c r="N792" i="2"/>
  <c r="M792" i="2"/>
  <c r="L792" i="2"/>
  <c r="K792" i="2"/>
  <c r="J792" i="2"/>
  <c r="I792" i="2"/>
  <c r="H792" i="2"/>
  <c r="G792" i="2"/>
  <c r="F792" i="2"/>
  <c r="E792" i="2"/>
  <c r="D792" i="2"/>
  <c r="C792" i="2"/>
  <c r="T791" i="2"/>
  <c r="S791" i="2"/>
  <c r="R791" i="2"/>
  <c r="Q791" i="2"/>
  <c r="P791" i="2"/>
  <c r="O791" i="2"/>
  <c r="N791" i="2"/>
  <c r="M791" i="2"/>
  <c r="L791" i="2"/>
  <c r="K791" i="2"/>
  <c r="J791" i="2"/>
  <c r="I791" i="2"/>
  <c r="H791" i="2"/>
  <c r="G791" i="2"/>
  <c r="F791" i="2"/>
  <c r="E791" i="2"/>
  <c r="D791" i="2"/>
  <c r="C791" i="2"/>
  <c r="T790" i="2"/>
  <c r="S790" i="2"/>
  <c r="R790" i="2"/>
  <c r="Q790" i="2"/>
  <c r="P790" i="2"/>
  <c r="O790" i="2"/>
  <c r="N790" i="2"/>
  <c r="M790" i="2"/>
  <c r="L790" i="2"/>
  <c r="K790" i="2"/>
  <c r="J790" i="2"/>
  <c r="I790" i="2"/>
  <c r="H790" i="2"/>
  <c r="G790" i="2"/>
  <c r="F790" i="2"/>
  <c r="E790" i="2"/>
  <c r="D790" i="2"/>
  <c r="C790" i="2"/>
  <c r="T789" i="2"/>
  <c r="S789" i="2"/>
  <c r="R789" i="2"/>
  <c r="Q789" i="2"/>
  <c r="P789" i="2"/>
  <c r="O789" i="2"/>
  <c r="N789" i="2"/>
  <c r="M789" i="2"/>
  <c r="L789" i="2"/>
  <c r="K789" i="2"/>
  <c r="J789" i="2"/>
  <c r="I789" i="2"/>
  <c r="H789" i="2"/>
  <c r="G789" i="2"/>
  <c r="F789" i="2"/>
  <c r="E789" i="2"/>
  <c r="D789" i="2"/>
  <c r="C789" i="2"/>
  <c r="T788" i="2"/>
  <c r="S788" i="2"/>
  <c r="R788" i="2"/>
  <c r="Q788" i="2"/>
  <c r="P788" i="2"/>
  <c r="O788" i="2"/>
  <c r="N788" i="2"/>
  <c r="M788" i="2"/>
  <c r="L788" i="2"/>
  <c r="K788" i="2"/>
  <c r="J788" i="2"/>
  <c r="I788" i="2"/>
  <c r="H788" i="2"/>
  <c r="G788" i="2"/>
  <c r="F788" i="2"/>
  <c r="E788" i="2"/>
  <c r="D788" i="2"/>
  <c r="A788" i="2" s="1"/>
  <c r="C788" i="2"/>
  <c r="T787" i="2"/>
  <c r="S787" i="2"/>
  <c r="R787" i="2"/>
  <c r="Q787" i="2"/>
  <c r="P787" i="2"/>
  <c r="O787" i="2"/>
  <c r="N787" i="2"/>
  <c r="M787" i="2"/>
  <c r="L787" i="2"/>
  <c r="K787" i="2"/>
  <c r="J787" i="2"/>
  <c r="I787" i="2"/>
  <c r="H787" i="2"/>
  <c r="G787" i="2"/>
  <c r="F787" i="2"/>
  <c r="E787" i="2"/>
  <c r="D787" i="2"/>
  <c r="A787" i="2" s="1"/>
  <c r="C787" i="2"/>
  <c r="T786" i="2"/>
  <c r="S786" i="2"/>
  <c r="R786" i="2"/>
  <c r="Q786" i="2"/>
  <c r="P786" i="2"/>
  <c r="O786" i="2"/>
  <c r="N786" i="2"/>
  <c r="M786" i="2"/>
  <c r="L786" i="2"/>
  <c r="K786" i="2"/>
  <c r="J786" i="2"/>
  <c r="I786" i="2"/>
  <c r="H786" i="2"/>
  <c r="G786" i="2"/>
  <c r="F786" i="2"/>
  <c r="E786" i="2"/>
  <c r="D786" i="2"/>
  <c r="C786" i="2"/>
  <c r="T785" i="2"/>
  <c r="S785" i="2"/>
  <c r="R785" i="2"/>
  <c r="Q785" i="2"/>
  <c r="P785" i="2"/>
  <c r="O785" i="2"/>
  <c r="N785" i="2"/>
  <c r="M785" i="2"/>
  <c r="L785" i="2"/>
  <c r="K785" i="2"/>
  <c r="J785" i="2"/>
  <c r="I785" i="2"/>
  <c r="H785" i="2"/>
  <c r="G785" i="2"/>
  <c r="F785" i="2"/>
  <c r="E785" i="2"/>
  <c r="D785" i="2"/>
  <c r="C785" i="2"/>
  <c r="T784" i="2"/>
  <c r="S784" i="2"/>
  <c r="R784" i="2"/>
  <c r="Q784" i="2"/>
  <c r="P784" i="2"/>
  <c r="O784" i="2"/>
  <c r="N784" i="2"/>
  <c r="M784" i="2"/>
  <c r="L784" i="2"/>
  <c r="K784" i="2"/>
  <c r="J784" i="2"/>
  <c r="I784" i="2"/>
  <c r="H784" i="2"/>
  <c r="G784" i="2"/>
  <c r="F784" i="2"/>
  <c r="E784" i="2"/>
  <c r="D784" i="2"/>
  <c r="C784" i="2"/>
  <c r="T783" i="2"/>
  <c r="S783" i="2"/>
  <c r="R783" i="2"/>
  <c r="Q783" i="2"/>
  <c r="P783" i="2"/>
  <c r="O783" i="2"/>
  <c r="N783" i="2"/>
  <c r="M783" i="2"/>
  <c r="L783" i="2"/>
  <c r="K783" i="2"/>
  <c r="J783" i="2"/>
  <c r="I783" i="2"/>
  <c r="H783" i="2"/>
  <c r="G783" i="2"/>
  <c r="F783" i="2"/>
  <c r="E783" i="2"/>
  <c r="D783" i="2"/>
  <c r="C783" i="2"/>
  <c r="T782" i="2"/>
  <c r="S782" i="2"/>
  <c r="R782" i="2"/>
  <c r="Q782" i="2"/>
  <c r="P782" i="2"/>
  <c r="O782" i="2"/>
  <c r="N782" i="2"/>
  <c r="M782" i="2"/>
  <c r="L782" i="2"/>
  <c r="K782" i="2"/>
  <c r="J782" i="2"/>
  <c r="I782" i="2"/>
  <c r="H782" i="2"/>
  <c r="G782" i="2"/>
  <c r="F782" i="2"/>
  <c r="E782" i="2"/>
  <c r="D782" i="2"/>
  <c r="C782" i="2"/>
  <c r="A782" i="2" s="1"/>
  <c r="T781" i="2"/>
  <c r="S781" i="2"/>
  <c r="R781" i="2"/>
  <c r="Q781" i="2"/>
  <c r="P781" i="2"/>
  <c r="O781" i="2"/>
  <c r="N781" i="2"/>
  <c r="M781" i="2"/>
  <c r="L781" i="2"/>
  <c r="K781" i="2"/>
  <c r="J781" i="2"/>
  <c r="I781" i="2"/>
  <c r="H781" i="2"/>
  <c r="G781" i="2"/>
  <c r="F781" i="2"/>
  <c r="E781" i="2"/>
  <c r="D781" i="2"/>
  <c r="C781" i="2"/>
  <c r="T780" i="2"/>
  <c r="S780" i="2"/>
  <c r="R780" i="2"/>
  <c r="Q780" i="2"/>
  <c r="P780" i="2"/>
  <c r="O780" i="2"/>
  <c r="N780" i="2"/>
  <c r="M780" i="2"/>
  <c r="L780" i="2"/>
  <c r="K780" i="2"/>
  <c r="J780" i="2"/>
  <c r="I780" i="2"/>
  <c r="H780" i="2"/>
  <c r="G780" i="2"/>
  <c r="F780" i="2"/>
  <c r="E780" i="2"/>
  <c r="D780" i="2"/>
  <c r="C780" i="2"/>
  <c r="T779" i="2"/>
  <c r="S779" i="2"/>
  <c r="R779" i="2"/>
  <c r="Q779" i="2"/>
  <c r="P779" i="2"/>
  <c r="O779" i="2"/>
  <c r="N779" i="2"/>
  <c r="M779" i="2"/>
  <c r="L779" i="2"/>
  <c r="K779" i="2"/>
  <c r="J779" i="2"/>
  <c r="I779" i="2"/>
  <c r="H779" i="2"/>
  <c r="G779" i="2"/>
  <c r="F779" i="2"/>
  <c r="E779" i="2"/>
  <c r="D779" i="2"/>
  <c r="C779" i="2"/>
  <c r="T778" i="2"/>
  <c r="S778" i="2"/>
  <c r="R778" i="2"/>
  <c r="Q778" i="2"/>
  <c r="P778" i="2"/>
  <c r="O778" i="2"/>
  <c r="N778" i="2"/>
  <c r="M778" i="2"/>
  <c r="L778" i="2"/>
  <c r="K778" i="2"/>
  <c r="J778" i="2"/>
  <c r="I778" i="2"/>
  <c r="H778" i="2"/>
  <c r="G778" i="2"/>
  <c r="F778" i="2"/>
  <c r="E778" i="2"/>
  <c r="D778" i="2"/>
  <c r="C778" i="2"/>
  <c r="T777" i="2"/>
  <c r="S777" i="2"/>
  <c r="R777" i="2"/>
  <c r="Q777" i="2"/>
  <c r="P777" i="2"/>
  <c r="O777" i="2"/>
  <c r="N777" i="2"/>
  <c r="M777" i="2"/>
  <c r="L777" i="2"/>
  <c r="K777" i="2"/>
  <c r="J777" i="2"/>
  <c r="I777" i="2"/>
  <c r="H777" i="2"/>
  <c r="G777" i="2"/>
  <c r="F777" i="2"/>
  <c r="E777" i="2"/>
  <c r="D777" i="2"/>
  <c r="C777" i="2"/>
  <c r="T776" i="2"/>
  <c r="S776" i="2"/>
  <c r="R776" i="2"/>
  <c r="Q776" i="2"/>
  <c r="P776" i="2"/>
  <c r="O776" i="2"/>
  <c r="N776" i="2"/>
  <c r="M776" i="2"/>
  <c r="L776" i="2"/>
  <c r="K776" i="2"/>
  <c r="J776" i="2"/>
  <c r="I776" i="2"/>
  <c r="H776" i="2"/>
  <c r="G776" i="2"/>
  <c r="F776" i="2"/>
  <c r="E776" i="2"/>
  <c r="D776" i="2"/>
  <c r="C776" i="2"/>
  <c r="T775" i="2"/>
  <c r="S775" i="2"/>
  <c r="R775" i="2"/>
  <c r="Q775" i="2"/>
  <c r="P775" i="2"/>
  <c r="O775" i="2"/>
  <c r="N775" i="2"/>
  <c r="M775" i="2"/>
  <c r="L775" i="2"/>
  <c r="K775" i="2"/>
  <c r="J775" i="2"/>
  <c r="I775" i="2"/>
  <c r="H775" i="2"/>
  <c r="G775" i="2"/>
  <c r="F775" i="2"/>
  <c r="E775" i="2"/>
  <c r="D775" i="2"/>
  <c r="C775" i="2"/>
  <c r="T774" i="2"/>
  <c r="S774" i="2"/>
  <c r="R774" i="2"/>
  <c r="Q774" i="2"/>
  <c r="P774" i="2"/>
  <c r="O774" i="2"/>
  <c r="N774" i="2"/>
  <c r="M774" i="2"/>
  <c r="L774" i="2"/>
  <c r="K774" i="2"/>
  <c r="J774" i="2"/>
  <c r="I774" i="2"/>
  <c r="H774" i="2"/>
  <c r="G774" i="2"/>
  <c r="F774" i="2"/>
  <c r="E774" i="2"/>
  <c r="D774" i="2"/>
  <c r="C774" i="2"/>
  <c r="T773" i="2"/>
  <c r="S773" i="2"/>
  <c r="R773" i="2"/>
  <c r="Q773" i="2"/>
  <c r="P773" i="2"/>
  <c r="O773" i="2"/>
  <c r="N773" i="2"/>
  <c r="M773" i="2"/>
  <c r="L773" i="2"/>
  <c r="K773" i="2"/>
  <c r="J773" i="2"/>
  <c r="I773" i="2"/>
  <c r="H773" i="2"/>
  <c r="G773" i="2"/>
  <c r="F773" i="2"/>
  <c r="E773" i="2"/>
  <c r="D773" i="2"/>
  <c r="A773" i="2" s="1"/>
  <c r="C773" i="2"/>
  <c r="T772" i="2"/>
  <c r="S772" i="2"/>
  <c r="R772" i="2"/>
  <c r="Q772" i="2"/>
  <c r="P772" i="2"/>
  <c r="O772" i="2"/>
  <c r="N772" i="2"/>
  <c r="M772" i="2"/>
  <c r="L772" i="2"/>
  <c r="K772" i="2"/>
  <c r="J772" i="2"/>
  <c r="I772" i="2"/>
  <c r="H772" i="2"/>
  <c r="G772" i="2"/>
  <c r="F772" i="2"/>
  <c r="E772" i="2"/>
  <c r="D772" i="2"/>
  <c r="C772" i="2"/>
  <c r="T771" i="2"/>
  <c r="S771" i="2"/>
  <c r="R771" i="2"/>
  <c r="Q771" i="2"/>
  <c r="P771" i="2"/>
  <c r="O771" i="2"/>
  <c r="N771" i="2"/>
  <c r="M771" i="2"/>
  <c r="L771" i="2"/>
  <c r="K771" i="2"/>
  <c r="J771" i="2"/>
  <c r="I771" i="2"/>
  <c r="H771" i="2"/>
  <c r="G771" i="2"/>
  <c r="F771" i="2"/>
  <c r="E771" i="2"/>
  <c r="D771" i="2"/>
  <c r="C771" i="2"/>
  <c r="T770" i="2"/>
  <c r="S770" i="2"/>
  <c r="R770" i="2"/>
  <c r="Q770" i="2"/>
  <c r="P770" i="2"/>
  <c r="O770" i="2"/>
  <c r="N770" i="2"/>
  <c r="M770" i="2"/>
  <c r="L770" i="2"/>
  <c r="K770" i="2"/>
  <c r="J770" i="2"/>
  <c r="I770" i="2"/>
  <c r="H770" i="2"/>
  <c r="G770" i="2"/>
  <c r="F770" i="2"/>
  <c r="E770" i="2"/>
  <c r="D770" i="2"/>
  <c r="C770" i="2"/>
  <c r="T769" i="2"/>
  <c r="S769" i="2"/>
  <c r="R769" i="2"/>
  <c r="Q769" i="2"/>
  <c r="P769" i="2"/>
  <c r="O769" i="2"/>
  <c r="N769" i="2"/>
  <c r="M769" i="2"/>
  <c r="L769" i="2"/>
  <c r="K769" i="2"/>
  <c r="J769" i="2"/>
  <c r="I769" i="2"/>
  <c r="H769" i="2"/>
  <c r="G769" i="2"/>
  <c r="F769" i="2"/>
  <c r="E769" i="2"/>
  <c r="D769" i="2"/>
  <c r="C769" i="2"/>
  <c r="T768" i="2"/>
  <c r="S768" i="2"/>
  <c r="R768" i="2"/>
  <c r="Q768" i="2"/>
  <c r="P768" i="2"/>
  <c r="O768" i="2"/>
  <c r="N768" i="2"/>
  <c r="M768" i="2"/>
  <c r="L768" i="2"/>
  <c r="K768" i="2"/>
  <c r="J768" i="2"/>
  <c r="I768" i="2"/>
  <c r="H768" i="2"/>
  <c r="G768" i="2"/>
  <c r="F768" i="2"/>
  <c r="E768" i="2"/>
  <c r="D768" i="2"/>
  <c r="C768" i="2"/>
  <c r="A768" i="2"/>
  <c r="T767" i="2"/>
  <c r="S767" i="2"/>
  <c r="R767" i="2"/>
  <c r="Q767" i="2"/>
  <c r="P767" i="2"/>
  <c r="O767" i="2"/>
  <c r="N767" i="2"/>
  <c r="M767" i="2"/>
  <c r="L767" i="2"/>
  <c r="K767" i="2"/>
  <c r="J767" i="2"/>
  <c r="I767" i="2"/>
  <c r="H767" i="2"/>
  <c r="G767" i="2"/>
  <c r="F767" i="2"/>
  <c r="E767" i="2"/>
  <c r="D767" i="2"/>
  <c r="C767" i="2"/>
  <c r="T766" i="2"/>
  <c r="S766" i="2"/>
  <c r="R766" i="2"/>
  <c r="Q766" i="2"/>
  <c r="P766" i="2"/>
  <c r="O766" i="2"/>
  <c r="N766" i="2"/>
  <c r="M766" i="2"/>
  <c r="L766" i="2"/>
  <c r="K766" i="2"/>
  <c r="J766" i="2"/>
  <c r="I766" i="2"/>
  <c r="H766" i="2"/>
  <c r="G766" i="2"/>
  <c r="F766" i="2"/>
  <c r="E766" i="2"/>
  <c r="D766" i="2"/>
  <c r="C766" i="2"/>
  <c r="T765" i="2"/>
  <c r="S765" i="2"/>
  <c r="R765" i="2"/>
  <c r="Q765" i="2"/>
  <c r="P765" i="2"/>
  <c r="O765" i="2"/>
  <c r="N765" i="2"/>
  <c r="M765" i="2"/>
  <c r="L765" i="2"/>
  <c r="K765" i="2"/>
  <c r="J765" i="2"/>
  <c r="I765" i="2"/>
  <c r="H765" i="2"/>
  <c r="G765" i="2"/>
  <c r="F765" i="2"/>
  <c r="E765" i="2"/>
  <c r="D765" i="2"/>
  <c r="C765" i="2"/>
  <c r="T764" i="2"/>
  <c r="S764" i="2"/>
  <c r="R764" i="2"/>
  <c r="Q764" i="2"/>
  <c r="P764" i="2"/>
  <c r="O764" i="2"/>
  <c r="N764" i="2"/>
  <c r="M764" i="2"/>
  <c r="L764" i="2"/>
  <c r="K764" i="2"/>
  <c r="J764" i="2"/>
  <c r="I764" i="2"/>
  <c r="H764" i="2"/>
  <c r="G764" i="2"/>
  <c r="F764" i="2"/>
  <c r="E764" i="2"/>
  <c r="D764" i="2"/>
  <c r="C764" i="2"/>
  <c r="A764" i="2"/>
  <c r="T763" i="2"/>
  <c r="S763" i="2"/>
  <c r="R763" i="2"/>
  <c r="Q763" i="2"/>
  <c r="P763" i="2"/>
  <c r="O763" i="2"/>
  <c r="N763" i="2"/>
  <c r="M763" i="2"/>
  <c r="L763" i="2"/>
  <c r="K763" i="2"/>
  <c r="J763" i="2"/>
  <c r="I763" i="2"/>
  <c r="H763" i="2"/>
  <c r="G763" i="2"/>
  <c r="F763" i="2"/>
  <c r="E763" i="2"/>
  <c r="D763" i="2"/>
  <c r="C763" i="2"/>
  <c r="A763" i="2"/>
  <c r="T762" i="2"/>
  <c r="S762" i="2"/>
  <c r="R762" i="2"/>
  <c r="Q762" i="2"/>
  <c r="P762" i="2"/>
  <c r="O762" i="2"/>
  <c r="N762" i="2"/>
  <c r="M762" i="2"/>
  <c r="L762" i="2"/>
  <c r="K762" i="2"/>
  <c r="J762" i="2"/>
  <c r="I762" i="2"/>
  <c r="H762" i="2"/>
  <c r="G762" i="2"/>
  <c r="F762" i="2"/>
  <c r="E762" i="2"/>
  <c r="D762" i="2"/>
  <c r="C762" i="2"/>
  <c r="T761" i="2"/>
  <c r="S761" i="2"/>
  <c r="R761" i="2"/>
  <c r="Q761" i="2"/>
  <c r="P761" i="2"/>
  <c r="O761" i="2"/>
  <c r="N761" i="2"/>
  <c r="M761" i="2"/>
  <c r="L761" i="2"/>
  <c r="K761" i="2"/>
  <c r="J761" i="2"/>
  <c r="I761" i="2"/>
  <c r="H761" i="2"/>
  <c r="G761" i="2"/>
  <c r="F761" i="2"/>
  <c r="E761" i="2"/>
  <c r="D761" i="2"/>
  <c r="C761" i="2"/>
  <c r="T760" i="2"/>
  <c r="S760" i="2"/>
  <c r="R760" i="2"/>
  <c r="Q760" i="2"/>
  <c r="P760" i="2"/>
  <c r="O760" i="2"/>
  <c r="N760" i="2"/>
  <c r="M760" i="2"/>
  <c r="L760" i="2"/>
  <c r="K760" i="2"/>
  <c r="J760" i="2"/>
  <c r="I760" i="2"/>
  <c r="H760" i="2"/>
  <c r="G760" i="2"/>
  <c r="F760" i="2"/>
  <c r="E760" i="2"/>
  <c r="D760" i="2"/>
  <c r="C760" i="2"/>
  <c r="T759" i="2"/>
  <c r="S759" i="2"/>
  <c r="R759" i="2"/>
  <c r="Q759" i="2"/>
  <c r="P759" i="2"/>
  <c r="O759" i="2"/>
  <c r="N759" i="2"/>
  <c r="M759" i="2"/>
  <c r="L759" i="2"/>
  <c r="K759" i="2"/>
  <c r="J759" i="2"/>
  <c r="I759" i="2"/>
  <c r="H759" i="2"/>
  <c r="G759" i="2"/>
  <c r="F759" i="2"/>
  <c r="E759" i="2"/>
  <c r="D759" i="2"/>
  <c r="C759" i="2"/>
  <c r="T758" i="2"/>
  <c r="S758" i="2"/>
  <c r="R758" i="2"/>
  <c r="Q758" i="2"/>
  <c r="P758" i="2"/>
  <c r="O758" i="2"/>
  <c r="N758" i="2"/>
  <c r="M758" i="2"/>
  <c r="L758" i="2"/>
  <c r="K758" i="2"/>
  <c r="J758" i="2"/>
  <c r="I758" i="2"/>
  <c r="H758" i="2"/>
  <c r="G758" i="2"/>
  <c r="F758" i="2"/>
  <c r="E758" i="2"/>
  <c r="D758" i="2"/>
  <c r="C758" i="2"/>
  <c r="T757" i="2"/>
  <c r="S757" i="2"/>
  <c r="R757" i="2"/>
  <c r="Q757" i="2"/>
  <c r="P757" i="2"/>
  <c r="O757" i="2"/>
  <c r="N757" i="2"/>
  <c r="M757" i="2"/>
  <c r="L757" i="2"/>
  <c r="K757" i="2"/>
  <c r="J757" i="2"/>
  <c r="I757" i="2"/>
  <c r="H757" i="2"/>
  <c r="G757" i="2"/>
  <c r="F757" i="2"/>
  <c r="E757" i="2"/>
  <c r="D757" i="2"/>
  <c r="A757" i="2" s="1"/>
  <c r="C757" i="2"/>
  <c r="T756" i="2"/>
  <c r="S756" i="2"/>
  <c r="R756" i="2"/>
  <c r="Q756" i="2"/>
  <c r="P756" i="2"/>
  <c r="O756" i="2"/>
  <c r="N756" i="2"/>
  <c r="M756" i="2"/>
  <c r="L756" i="2"/>
  <c r="K756" i="2"/>
  <c r="J756" i="2"/>
  <c r="I756" i="2"/>
  <c r="H756" i="2"/>
  <c r="G756" i="2"/>
  <c r="F756" i="2"/>
  <c r="E756" i="2"/>
  <c r="D756" i="2"/>
  <c r="C756" i="2"/>
  <c r="A756" i="2" s="1"/>
  <c r="T755" i="2"/>
  <c r="S755" i="2"/>
  <c r="R755" i="2"/>
  <c r="Q755" i="2"/>
  <c r="P755" i="2"/>
  <c r="O755" i="2"/>
  <c r="N755" i="2"/>
  <c r="M755" i="2"/>
  <c r="L755" i="2"/>
  <c r="K755" i="2"/>
  <c r="J755" i="2"/>
  <c r="I755" i="2"/>
  <c r="H755" i="2"/>
  <c r="G755" i="2"/>
  <c r="F755" i="2"/>
  <c r="E755" i="2"/>
  <c r="D755" i="2"/>
  <c r="C755" i="2"/>
  <c r="T754" i="2"/>
  <c r="S754" i="2"/>
  <c r="R754" i="2"/>
  <c r="Q754" i="2"/>
  <c r="P754" i="2"/>
  <c r="O754" i="2"/>
  <c r="N754" i="2"/>
  <c r="M754" i="2"/>
  <c r="L754" i="2"/>
  <c r="K754" i="2"/>
  <c r="J754" i="2"/>
  <c r="I754" i="2"/>
  <c r="H754" i="2"/>
  <c r="G754" i="2"/>
  <c r="F754" i="2"/>
  <c r="E754" i="2"/>
  <c r="D754" i="2"/>
  <c r="C754" i="2"/>
  <c r="T753" i="2"/>
  <c r="S753" i="2"/>
  <c r="R753" i="2"/>
  <c r="Q753" i="2"/>
  <c r="P753" i="2"/>
  <c r="O753" i="2"/>
  <c r="N753" i="2"/>
  <c r="M753" i="2"/>
  <c r="L753" i="2"/>
  <c r="K753" i="2"/>
  <c r="J753" i="2"/>
  <c r="I753" i="2"/>
  <c r="H753" i="2"/>
  <c r="G753" i="2"/>
  <c r="F753" i="2"/>
  <c r="E753" i="2"/>
  <c r="D753" i="2"/>
  <c r="C753" i="2"/>
  <c r="T752" i="2"/>
  <c r="S752" i="2"/>
  <c r="R752" i="2"/>
  <c r="Q752" i="2"/>
  <c r="P752" i="2"/>
  <c r="O752" i="2"/>
  <c r="N752" i="2"/>
  <c r="M752" i="2"/>
  <c r="L752" i="2"/>
  <c r="K752" i="2"/>
  <c r="J752" i="2"/>
  <c r="I752" i="2"/>
  <c r="H752" i="2"/>
  <c r="G752" i="2"/>
  <c r="F752" i="2"/>
  <c r="E752" i="2"/>
  <c r="D752" i="2"/>
  <c r="C752" i="2"/>
  <c r="T751" i="2"/>
  <c r="S751" i="2"/>
  <c r="R751" i="2"/>
  <c r="Q751" i="2"/>
  <c r="P751" i="2"/>
  <c r="O751" i="2"/>
  <c r="N751" i="2"/>
  <c r="M751" i="2"/>
  <c r="L751" i="2"/>
  <c r="K751" i="2"/>
  <c r="J751" i="2"/>
  <c r="I751" i="2"/>
  <c r="H751" i="2"/>
  <c r="G751" i="2"/>
  <c r="F751" i="2"/>
  <c r="E751" i="2"/>
  <c r="D751" i="2"/>
  <c r="C751" i="2"/>
  <c r="T750" i="2"/>
  <c r="S750" i="2"/>
  <c r="R750" i="2"/>
  <c r="Q750" i="2"/>
  <c r="P750" i="2"/>
  <c r="O750" i="2"/>
  <c r="N750" i="2"/>
  <c r="M750" i="2"/>
  <c r="L750" i="2"/>
  <c r="K750" i="2"/>
  <c r="J750" i="2"/>
  <c r="I750" i="2"/>
  <c r="H750" i="2"/>
  <c r="G750" i="2"/>
  <c r="F750" i="2"/>
  <c r="E750" i="2"/>
  <c r="D750" i="2"/>
  <c r="C750" i="2"/>
  <c r="T749" i="2"/>
  <c r="S749" i="2"/>
  <c r="R749" i="2"/>
  <c r="Q749" i="2"/>
  <c r="P749" i="2"/>
  <c r="O749" i="2"/>
  <c r="N749" i="2"/>
  <c r="M749" i="2"/>
  <c r="L749" i="2"/>
  <c r="K749" i="2"/>
  <c r="J749" i="2"/>
  <c r="I749" i="2"/>
  <c r="H749" i="2"/>
  <c r="G749" i="2"/>
  <c r="F749" i="2"/>
  <c r="E749" i="2"/>
  <c r="D749" i="2"/>
  <c r="C749" i="2"/>
  <c r="A749" i="2" s="1"/>
  <c r="T748" i="2"/>
  <c r="S748" i="2"/>
  <c r="R748" i="2"/>
  <c r="Q748" i="2"/>
  <c r="P748" i="2"/>
  <c r="O748" i="2"/>
  <c r="N748" i="2"/>
  <c r="M748" i="2"/>
  <c r="L748" i="2"/>
  <c r="K748" i="2"/>
  <c r="J748" i="2"/>
  <c r="I748" i="2"/>
  <c r="H748" i="2"/>
  <c r="G748" i="2"/>
  <c r="F748" i="2"/>
  <c r="E748" i="2"/>
  <c r="D748" i="2"/>
  <c r="A748" i="2" s="1"/>
  <c r="C748" i="2"/>
  <c r="T747" i="2"/>
  <c r="S747" i="2"/>
  <c r="R747" i="2"/>
  <c r="Q747" i="2"/>
  <c r="P747" i="2"/>
  <c r="O747" i="2"/>
  <c r="N747" i="2"/>
  <c r="M747" i="2"/>
  <c r="L747" i="2"/>
  <c r="K747" i="2"/>
  <c r="J747" i="2"/>
  <c r="I747" i="2"/>
  <c r="H747" i="2"/>
  <c r="G747" i="2"/>
  <c r="F747" i="2"/>
  <c r="E747" i="2"/>
  <c r="D747" i="2"/>
  <c r="C747" i="2"/>
  <c r="T746" i="2"/>
  <c r="S746" i="2"/>
  <c r="R746" i="2"/>
  <c r="Q746" i="2"/>
  <c r="P746" i="2"/>
  <c r="O746" i="2"/>
  <c r="N746" i="2"/>
  <c r="M746" i="2"/>
  <c r="L746" i="2"/>
  <c r="K746" i="2"/>
  <c r="J746" i="2"/>
  <c r="I746" i="2"/>
  <c r="H746" i="2"/>
  <c r="G746" i="2"/>
  <c r="F746" i="2"/>
  <c r="E746" i="2"/>
  <c r="D746" i="2"/>
  <c r="C746" i="2"/>
  <c r="T745" i="2"/>
  <c r="S745" i="2"/>
  <c r="R745" i="2"/>
  <c r="Q745" i="2"/>
  <c r="P745" i="2"/>
  <c r="O745" i="2"/>
  <c r="N745" i="2"/>
  <c r="M745" i="2"/>
  <c r="L745" i="2"/>
  <c r="K745" i="2"/>
  <c r="J745" i="2"/>
  <c r="I745" i="2"/>
  <c r="H745" i="2"/>
  <c r="G745" i="2"/>
  <c r="F745" i="2"/>
  <c r="E745" i="2"/>
  <c r="D745" i="2"/>
  <c r="C745" i="2"/>
  <c r="T744" i="2"/>
  <c r="S744" i="2"/>
  <c r="R744" i="2"/>
  <c r="Q744" i="2"/>
  <c r="P744" i="2"/>
  <c r="O744" i="2"/>
  <c r="N744" i="2"/>
  <c r="M744" i="2"/>
  <c r="L744" i="2"/>
  <c r="K744" i="2"/>
  <c r="J744" i="2"/>
  <c r="I744" i="2"/>
  <c r="H744" i="2"/>
  <c r="G744" i="2"/>
  <c r="F744" i="2"/>
  <c r="E744" i="2"/>
  <c r="D744" i="2"/>
  <c r="C744" i="2"/>
  <c r="T743" i="2"/>
  <c r="S743" i="2"/>
  <c r="R743" i="2"/>
  <c r="Q743" i="2"/>
  <c r="P743" i="2"/>
  <c r="O743" i="2"/>
  <c r="N743" i="2"/>
  <c r="M743" i="2"/>
  <c r="L743" i="2"/>
  <c r="K743" i="2"/>
  <c r="J743" i="2"/>
  <c r="I743" i="2"/>
  <c r="H743" i="2"/>
  <c r="G743" i="2"/>
  <c r="F743" i="2"/>
  <c r="E743" i="2"/>
  <c r="D743" i="2"/>
  <c r="C743" i="2"/>
  <c r="T742" i="2"/>
  <c r="S742" i="2"/>
  <c r="R742" i="2"/>
  <c r="Q742" i="2"/>
  <c r="P742" i="2"/>
  <c r="O742" i="2"/>
  <c r="N742" i="2"/>
  <c r="M742" i="2"/>
  <c r="L742" i="2"/>
  <c r="K742" i="2"/>
  <c r="J742" i="2"/>
  <c r="I742" i="2"/>
  <c r="H742" i="2"/>
  <c r="G742" i="2"/>
  <c r="F742" i="2"/>
  <c r="E742" i="2"/>
  <c r="D742" i="2"/>
  <c r="C742" i="2"/>
  <c r="T741" i="2"/>
  <c r="S741" i="2"/>
  <c r="R741" i="2"/>
  <c r="Q741" i="2"/>
  <c r="P741" i="2"/>
  <c r="O741" i="2"/>
  <c r="N741" i="2"/>
  <c r="M741" i="2"/>
  <c r="L741" i="2"/>
  <c r="K741" i="2"/>
  <c r="J741" i="2"/>
  <c r="I741" i="2"/>
  <c r="H741" i="2"/>
  <c r="G741" i="2"/>
  <c r="F741" i="2"/>
  <c r="E741" i="2"/>
  <c r="D741" i="2"/>
  <c r="C741" i="2"/>
  <c r="T740" i="2"/>
  <c r="S740" i="2"/>
  <c r="R740" i="2"/>
  <c r="Q740" i="2"/>
  <c r="P740" i="2"/>
  <c r="O740" i="2"/>
  <c r="N740" i="2"/>
  <c r="M740" i="2"/>
  <c r="L740" i="2"/>
  <c r="K740" i="2"/>
  <c r="J740" i="2"/>
  <c r="I740" i="2"/>
  <c r="H740" i="2"/>
  <c r="G740" i="2"/>
  <c r="F740" i="2"/>
  <c r="E740" i="2"/>
  <c r="D740" i="2"/>
  <c r="C740" i="2"/>
  <c r="T739" i="2"/>
  <c r="S739" i="2"/>
  <c r="R739" i="2"/>
  <c r="Q739" i="2"/>
  <c r="P739" i="2"/>
  <c r="O739" i="2"/>
  <c r="N739" i="2"/>
  <c r="M739" i="2"/>
  <c r="L739" i="2"/>
  <c r="K739" i="2"/>
  <c r="J739" i="2"/>
  <c r="I739" i="2"/>
  <c r="H739" i="2"/>
  <c r="G739" i="2"/>
  <c r="F739" i="2"/>
  <c r="E739" i="2"/>
  <c r="D739" i="2"/>
  <c r="C739" i="2"/>
  <c r="T738" i="2"/>
  <c r="S738" i="2"/>
  <c r="R738" i="2"/>
  <c r="Q738" i="2"/>
  <c r="P738" i="2"/>
  <c r="O738" i="2"/>
  <c r="N738" i="2"/>
  <c r="M738" i="2"/>
  <c r="L738" i="2"/>
  <c r="K738" i="2"/>
  <c r="J738" i="2"/>
  <c r="I738" i="2"/>
  <c r="H738" i="2"/>
  <c r="G738" i="2"/>
  <c r="F738" i="2"/>
  <c r="E738" i="2"/>
  <c r="D738" i="2"/>
  <c r="C738" i="2"/>
  <c r="T737" i="2"/>
  <c r="S737" i="2"/>
  <c r="R737" i="2"/>
  <c r="Q737" i="2"/>
  <c r="P737" i="2"/>
  <c r="O737" i="2"/>
  <c r="N737" i="2"/>
  <c r="M737" i="2"/>
  <c r="L737" i="2"/>
  <c r="K737" i="2"/>
  <c r="J737" i="2"/>
  <c r="I737" i="2"/>
  <c r="H737" i="2"/>
  <c r="G737" i="2"/>
  <c r="F737" i="2"/>
  <c r="E737" i="2"/>
  <c r="D737" i="2"/>
  <c r="A737" i="2" s="1"/>
  <c r="C737" i="2"/>
  <c r="T736" i="2"/>
  <c r="S736" i="2"/>
  <c r="R736" i="2"/>
  <c r="Q736" i="2"/>
  <c r="P736" i="2"/>
  <c r="O736" i="2"/>
  <c r="N736" i="2"/>
  <c r="M736" i="2"/>
  <c r="L736" i="2"/>
  <c r="K736" i="2"/>
  <c r="J736" i="2"/>
  <c r="I736" i="2"/>
  <c r="H736" i="2"/>
  <c r="G736" i="2"/>
  <c r="F736" i="2"/>
  <c r="E736" i="2"/>
  <c r="D736" i="2"/>
  <c r="C736" i="2"/>
  <c r="T735" i="2"/>
  <c r="S735" i="2"/>
  <c r="R735" i="2"/>
  <c r="Q735" i="2"/>
  <c r="P735" i="2"/>
  <c r="O735" i="2"/>
  <c r="N735" i="2"/>
  <c r="M735" i="2"/>
  <c r="L735" i="2"/>
  <c r="K735" i="2"/>
  <c r="J735" i="2"/>
  <c r="I735" i="2"/>
  <c r="H735" i="2"/>
  <c r="G735" i="2"/>
  <c r="F735" i="2"/>
  <c r="E735" i="2"/>
  <c r="D735" i="2"/>
  <c r="C735" i="2"/>
  <c r="T734" i="2"/>
  <c r="S734" i="2"/>
  <c r="R734" i="2"/>
  <c r="Q734" i="2"/>
  <c r="P734" i="2"/>
  <c r="O734" i="2"/>
  <c r="N734" i="2"/>
  <c r="M734" i="2"/>
  <c r="L734" i="2"/>
  <c r="K734" i="2"/>
  <c r="J734" i="2"/>
  <c r="I734" i="2"/>
  <c r="H734" i="2"/>
  <c r="G734" i="2"/>
  <c r="F734" i="2"/>
  <c r="E734" i="2"/>
  <c r="D734" i="2"/>
  <c r="C734" i="2"/>
  <c r="T733" i="2"/>
  <c r="S733" i="2"/>
  <c r="R733" i="2"/>
  <c r="Q733" i="2"/>
  <c r="P733" i="2"/>
  <c r="O733" i="2"/>
  <c r="N733" i="2"/>
  <c r="M733" i="2"/>
  <c r="L733" i="2"/>
  <c r="K733" i="2"/>
  <c r="J733" i="2"/>
  <c r="I733" i="2"/>
  <c r="H733" i="2"/>
  <c r="G733" i="2"/>
  <c r="F733" i="2"/>
  <c r="E733" i="2"/>
  <c r="D733" i="2"/>
  <c r="C733" i="2"/>
  <c r="A733" i="2"/>
  <c r="T732" i="2"/>
  <c r="S732" i="2"/>
  <c r="R732" i="2"/>
  <c r="Q732" i="2"/>
  <c r="P732" i="2"/>
  <c r="O732" i="2"/>
  <c r="N732" i="2"/>
  <c r="M732" i="2"/>
  <c r="L732" i="2"/>
  <c r="K732" i="2"/>
  <c r="J732" i="2"/>
  <c r="I732" i="2"/>
  <c r="H732" i="2"/>
  <c r="G732" i="2"/>
  <c r="F732" i="2"/>
  <c r="E732" i="2"/>
  <c r="D732" i="2"/>
  <c r="C732" i="2"/>
  <c r="T731" i="2"/>
  <c r="S731" i="2"/>
  <c r="R731" i="2"/>
  <c r="Q731" i="2"/>
  <c r="P731" i="2"/>
  <c r="O731" i="2"/>
  <c r="N731" i="2"/>
  <c r="M731" i="2"/>
  <c r="L731" i="2"/>
  <c r="K731" i="2"/>
  <c r="J731" i="2"/>
  <c r="I731" i="2"/>
  <c r="H731" i="2"/>
  <c r="G731" i="2"/>
  <c r="F731" i="2"/>
  <c r="E731" i="2"/>
  <c r="D731" i="2"/>
  <c r="C731" i="2"/>
  <c r="T730" i="2"/>
  <c r="S730" i="2"/>
  <c r="R730" i="2"/>
  <c r="Q730" i="2"/>
  <c r="P730" i="2"/>
  <c r="O730" i="2"/>
  <c r="N730" i="2"/>
  <c r="M730" i="2"/>
  <c r="L730" i="2"/>
  <c r="K730" i="2"/>
  <c r="J730" i="2"/>
  <c r="I730" i="2"/>
  <c r="H730" i="2"/>
  <c r="G730" i="2"/>
  <c r="F730" i="2"/>
  <c r="E730" i="2"/>
  <c r="D730" i="2"/>
  <c r="C730" i="2"/>
  <c r="A730" i="2" s="1"/>
  <c r="T729" i="2"/>
  <c r="S729" i="2"/>
  <c r="R729" i="2"/>
  <c r="Q729" i="2"/>
  <c r="P729" i="2"/>
  <c r="O729" i="2"/>
  <c r="N729" i="2"/>
  <c r="M729" i="2"/>
  <c r="L729" i="2"/>
  <c r="K729" i="2"/>
  <c r="J729" i="2"/>
  <c r="I729" i="2"/>
  <c r="H729" i="2"/>
  <c r="G729" i="2"/>
  <c r="F729" i="2"/>
  <c r="E729" i="2"/>
  <c r="D729" i="2"/>
  <c r="C729" i="2"/>
  <c r="T728" i="2"/>
  <c r="S728" i="2"/>
  <c r="R728" i="2"/>
  <c r="Q728" i="2"/>
  <c r="P728" i="2"/>
  <c r="O728" i="2"/>
  <c r="N728" i="2"/>
  <c r="M728" i="2"/>
  <c r="L728" i="2"/>
  <c r="K728" i="2"/>
  <c r="J728" i="2"/>
  <c r="I728" i="2"/>
  <c r="H728" i="2"/>
  <c r="G728" i="2"/>
  <c r="F728" i="2"/>
  <c r="E728" i="2"/>
  <c r="D728" i="2"/>
  <c r="C728" i="2"/>
  <c r="T727" i="2"/>
  <c r="S727" i="2"/>
  <c r="R727" i="2"/>
  <c r="Q727" i="2"/>
  <c r="P727" i="2"/>
  <c r="O727" i="2"/>
  <c r="N727" i="2"/>
  <c r="M727" i="2"/>
  <c r="L727" i="2"/>
  <c r="K727" i="2"/>
  <c r="J727" i="2"/>
  <c r="I727" i="2"/>
  <c r="H727" i="2"/>
  <c r="G727" i="2"/>
  <c r="F727" i="2"/>
  <c r="E727" i="2"/>
  <c r="D727" i="2"/>
  <c r="C727" i="2"/>
  <c r="T726" i="2"/>
  <c r="S726" i="2"/>
  <c r="R726" i="2"/>
  <c r="Q726" i="2"/>
  <c r="P726" i="2"/>
  <c r="O726" i="2"/>
  <c r="N726" i="2"/>
  <c r="M726" i="2"/>
  <c r="L726" i="2"/>
  <c r="K726" i="2"/>
  <c r="J726" i="2"/>
  <c r="I726" i="2"/>
  <c r="H726" i="2"/>
  <c r="G726" i="2"/>
  <c r="F726" i="2"/>
  <c r="E726" i="2"/>
  <c r="D726" i="2"/>
  <c r="C726" i="2"/>
  <c r="T725" i="2"/>
  <c r="S725" i="2"/>
  <c r="R725" i="2"/>
  <c r="Q725" i="2"/>
  <c r="P725" i="2"/>
  <c r="O725" i="2"/>
  <c r="N725" i="2"/>
  <c r="M725" i="2"/>
  <c r="L725" i="2"/>
  <c r="K725" i="2"/>
  <c r="J725" i="2"/>
  <c r="I725" i="2"/>
  <c r="H725" i="2"/>
  <c r="G725" i="2"/>
  <c r="F725" i="2"/>
  <c r="E725" i="2"/>
  <c r="D725" i="2"/>
  <c r="C725" i="2"/>
  <c r="T724" i="2"/>
  <c r="S724" i="2"/>
  <c r="R724" i="2"/>
  <c r="Q724" i="2"/>
  <c r="P724" i="2"/>
  <c r="O724" i="2"/>
  <c r="N724" i="2"/>
  <c r="M724" i="2"/>
  <c r="L724" i="2"/>
  <c r="K724" i="2"/>
  <c r="J724" i="2"/>
  <c r="I724" i="2"/>
  <c r="H724" i="2"/>
  <c r="G724" i="2"/>
  <c r="F724" i="2"/>
  <c r="E724" i="2"/>
  <c r="D724" i="2"/>
  <c r="C724" i="2"/>
  <c r="T723" i="2"/>
  <c r="S723" i="2"/>
  <c r="R723" i="2"/>
  <c r="Q723" i="2"/>
  <c r="P723" i="2"/>
  <c r="O723" i="2"/>
  <c r="N723" i="2"/>
  <c r="M723" i="2"/>
  <c r="L723" i="2"/>
  <c r="K723" i="2"/>
  <c r="J723" i="2"/>
  <c r="I723" i="2"/>
  <c r="H723" i="2"/>
  <c r="G723" i="2"/>
  <c r="F723" i="2"/>
  <c r="E723" i="2"/>
  <c r="D723" i="2"/>
  <c r="C723" i="2"/>
  <c r="T722" i="2"/>
  <c r="S722" i="2"/>
  <c r="R722" i="2"/>
  <c r="Q722" i="2"/>
  <c r="P722" i="2"/>
  <c r="O722" i="2"/>
  <c r="N722" i="2"/>
  <c r="M722" i="2"/>
  <c r="L722" i="2"/>
  <c r="K722" i="2"/>
  <c r="J722" i="2"/>
  <c r="I722" i="2"/>
  <c r="H722" i="2"/>
  <c r="G722" i="2"/>
  <c r="F722" i="2"/>
  <c r="E722" i="2"/>
  <c r="D722" i="2"/>
  <c r="C722" i="2"/>
  <c r="T721" i="2"/>
  <c r="S721" i="2"/>
  <c r="R721" i="2"/>
  <c r="Q721" i="2"/>
  <c r="P721" i="2"/>
  <c r="O721" i="2"/>
  <c r="N721" i="2"/>
  <c r="M721" i="2"/>
  <c r="L721" i="2"/>
  <c r="K721" i="2"/>
  <c r="J721" i="2"/>
  <c r="I721" i="2"/>
  <c r="H721" i="2"/>
  <c r="G721" i="2"/>
  <c r="F721" i="2"/>
  <c r="E721" i="2"/>
  <c r="D721" i="2"/>
  <c r="C721" i="2"/>
  <c r="T720" i="2"/>
  <c r="S720" i="2"/>
  <c r="R720" i="2"/>
  <c r="Q720" i="2"/>
  <c r="P720" i="2"/>
  <c r="O720" i="2"/>
  <c r="N720" i="2"/>
  <c r="M720" i="2"/>
  <c r="L720" i="2"/>
  <c r="K720" i="2"/>
  <c r="J720" i="2"/>
  <c r="I720" i="2"/>
  <c r="H720" i="2"/>
  <c r="G720" i="2"/>
  <c r="F720" i="2"/>
  <c r="E720" i="2"/>
  <c r="D720" i="2"/>
  <c r="C720" i="2"/>
  <c r="T719" i="2"/>
  <c r="S719" i="2"/>
  <c r="R719" i="2"/>
  <c r="Q719" i="2"/>
  <c r="P719" i="2"/>
  <c r="O719" i="2"/>
  <c r="N719" i="2"/>
  <c r="M719" i="2"/>
  <c r="L719" i="2"/>
  <c r="K719" i="2"/>
  <c r="J719" i="2"/>
  <c r="I719" i="2"/>
  <c r="H719" i="2"/>
  <c r="G719" i="2"/>
  <c r="F719" i="2"/>
  <c r="E719" i="2"/>
  <c r="D719" i="2"/>
  <c r="C719" i="2"/>
  <c r="T718" i="2"/>
  <c r="S718" i="2"/>
  <c r="R718" i="2"/>
  <c r="Q718" i="2"/>
  <c r="P718" i="2"/>
  <c r="O718" i="2"/>
  <c r="N718" i="2"/>
  <c r="M718" i="2"/>
  <c r="L718" i="2"/>
  <c r="K718" i="2"/>
  <c r="J718" i="2"/>
  <c r="I718" i="2"/>
  <c r="H718" i="2"/>
  <c r="G718" i="2"/>
  <c r="F718" i="2"/>
  <c r="E718" i="2"/>
  <c r="D718" i="2"/>
  <c r="C718" i="2"/>
  <c r="T717" i="2"/>
  <c r="S717" i="2"/>
  <c r="R717" i="2"/>
  <c r="Q717" i="2"/>
  <c r="P717" i="2"/>
  <c r="O717" i="2"/>
  <c r="N717" i="2"/>
  <c r="M717" i="2"/>
  <c r="L717" i="2"/>
  <c r="K717" i="2"/>
  <c r="J717" i="2"/>
  <c r="I717" i="2"/>
  <c r="H717" i="2"/>
  <c r="G717" i="2"/>
  <c r="F717" i="2"/>
  <c r="E717" i="2"/>
  <c r="D717" i="2"/>
  <c r="C717" i="2"/>
  <c r="T716" i="2"/>
  <c r="S716" i="2"/>
  <c r="R716" i="2"/>
  <c r="Q716" i="2"/>
  <c r="P716" i="2"/>
  <c r="O716" i="2"/>
  <c r="N716" i="2"/>
  <c r="M716" i="2"/>
  <c r="L716" i="2"/>
  <c r="K716" i="2"/>
  <c r="J716" i="2"/>
  <c r="I716" i="2"/>
  <c r="H716" i="2"/>
  <c r="G716" i="2"/>
  <c r="F716" i="2"/>
  <c r="E716" i="2"/>
  <c r="D716" i="2"/>
  <c r="C716" i="2"/>
  <c r="T715" i="2"/>
  <c r="S715" i="2"/>
  <c r="R715" i="2"/>
  <c r="Q715" i="2"/>
  <c r="P715" i="2"/>
  <c r="O715" i="2"/>
  <c r="N715" i="2"/>
  <c r="M715" i="2"/>
  <c r="L715" i="2"/>
  <c r="K715" i="2"/>
  <c r="J715" i="2"/>
  <c r="I715" i="2"/>
  <c r="H715" i="2"/>
  <c r="G715" i="2"/>
  <c r="F715" i="2"/>
  <c r="E715" i="2"/>
  <c r="D715" i="2"/>
  <c r="C715" i="2"/>
  <c r="T714" i="2"/>
  <c r="S714" i="2"/>
  <c r="R714" i="2"/>
  <c r="Q714" i="2"/>
  <c r="P714" i="2"/>
  <c r="O714" i="2"/>
  <c r="N714" i="2"/>
  <c r="M714" i="2"/>
  <c r="L714" i="2"/>
  <c r="K714" i="2"/>
  <c r="J714" i="2"/>
  <c r="I714" i="2"/>
  <c r="H714" i="2"/>
  <c r="G714" i="2"/>
  <c r="F714" i="2"/>
  <c r="E714" i="2"/>
  <c r="D714" i="2"/>
  <c r="C714" i="2"/>
  <c r="T713" i="2"/>
  <c r="S713" i="2"/>
  <c r="R713" i="2"/>
  <c r="Q713" i="2"/>
  <c r="P713" i="2"/>
  <c r="O713" i="2"/>
  <c r="N713" i="2"/>
  <c r="M713" i="2"/>
  <c r="L713" i="2"/>
  <c r="K713" i="2"/>
  <c r="J713" i="2"/>
  <c r="I713" i="2"/>
  <c r="H713" i="2"/>
  <c r="G713" i="2"/>
  <c r="F713" i="2"/>
  <c r="E713" i="2"/>
  <c r="D713" i="2"/>
  <c r="C713" i="2"/>
  <c r="A713" i="2"/>
  <c r="T712" i="2"/>
  <c r="S712" i="2"/>
  <c r="R712" i="2"/>
  <c r="Q712" i="2"/>
  <c r="P712" i="2"/>
  <c r="O712" i="2"/>
  <c r="N712" i="2"/>
  <c r="M712" i="2"/>
  <c r="L712" i="2"/>
  <c r="K712" i="2"/>
  <c r="J712" i="2"/>
  <c r="I712" i="2"/>
  <c r="H712" i="2"/>
  <c r="G712" i="2"/>
  <c r="F712" i="2"/>
  <c r="E712" i="2"/>
  <c r="D712" i="2"/>
  <c r="C712" i="2"/>
  <c r="A712" i="2"/>
  <c r="T711" i="2"/>
  <c r="S711" i="2"/>
  <c r="R711" i="2"/>
  <c r="Q711" i="2"/>
  <c r="P711" i="2"/>
  <c r="O711" i="2"/>
  <c r="N711" i="2"/>
  <c r="M711" i="2"/>
  <c r="L711" i="2"/>
  <c r="K711" i="2"/>
  <c r="J711" i="2"/>
  <c r="I711" i="2"/>
  <c r="H711" i="2"/>
  <c r="G711" i="2"/>
  <c r="F711" i="2"/>
  <c r="E711" i="2"/>
  <c r="D711" i="2"/>
  <c r="C711" i="2"/>
  <c r="T710" i="2"/>
  <c r="S710" i="2"/>
  <c r="R710" i="2"/>
  <c r="Q710" i="2"/>
  <c r="P710" i="2"/>
  <c r="O710" i="2"/>
  <c r="N710" i="2"/>
  <c r="M710" i="2"/>
  <c r="L710" i="2"/>
  <c r="K710" i="2"/>
  <c r="J710" i="2"/>
  <c r="I710" i="2"/>
  <c r="H710" i="2"/>
  <c r="G710" i="2"/>
  <c r="F710" i="2"/>
  <c r="E710" i="2"/>
  <c r="D710" i="2"/>
  <c r="C710" i="2"/>
  <c r="T709" i="2"/>
  <c r="S709" i="2"/>
  <c r="R709" i="2"/>
  <c r="Q709" i="2"/>
  <c r="P709" i="2"/>
  <c r="O709" i="2"/>
  <c r="N709" i="2"/>
  <c r="M709" i="2"/>
  <c r="L709" i="2"/>
  <c r="K709" i="2"/>
  <c r="J709" i="2"/>
  <c r="I709" i="2"/>
  <c r="H709" i="2"/>
  <c r="G709" i="2"/>
  <c r="F709" i="2"/>
  <c r="E709" i="2"/>
  <c r="D709" i="2"/>
  <c r="A709" i="2" s="1"/>
  <c r="C709" i="2"/>
  <c r="T708" i="2"/>
  <c r="S708" i="2"/>
  <c r="R708" i="2"/>
  <c r="Q708" i="2"/>
  <c r="P708" i="2"/>
  <c r="O708" i="2"/>
  <c r="N708" i="2"/>
  <c r="M708" i="2"/>
  <c r="L708" i="2"/>
  <c r="K708" i="2"/>
  <c r="J708" i="2"/>
  <c r="I708" i="2"/>
  <c r="H708" i="2"/>
  <c r="G708" i="2"/>
  <c r="F708" i="2"/>
  <c r="E708" i="2"/>
  <c r="D708" i="2"/>
  <c r="C708" i="2"/>
  <c r="A708" i="2" s="1"/>
  <c r="T707" i="2"/>
  <c r="S707" i="2"/>
  <c r="R707" i="2"/>
  <c r="Q707" i="2"/>
  <c r="P707" i="2"/>
  <c r="O707" i="2"/>
  <c r="N707" i="2"/>
  <c r="M707" i="2"/>
  <c r="L707" i="2"/>
  <c r="K707" i="2"/>
  <c r="J707" i="2"/>
  <c r="I707" i="2"/>
  <c r="H707" i="2"/>
  <c r="G707" i="2"/>
  <c r="F707" i="2"/>
  <c r="E707" i="2"/>
  <c r="D707" i="2"/>
  <c r="C707" i="2"/>
  <c r="T706" i="2"/>
  <c r="S706" i="2"/>
  <c r="R706" i="2"/>
  <c r="Q706" i="2"/>
  <c r="P706" i="2"/>
  <c r="O706" i="2"/>
  <c r="N706" i="2"/>
  <c r="M706" i="2"/>
  <c r="L706" i="2"/>
  <c r="K706" i="2"/>
  <c r="J706" i="2"/>
  <c r="I706" i="2"/>
  <c r="H706" i="2"/>
  <c r="G706" i="2"/>
  <c r="F706" i="2"/>
  <c r="E706" i="2"/>
  <c r="D706" i="2"/>
  <c r="C706" i="2"/>
  <c r="T705" i="2"/>
  <c r="S705" i="2"/>
  <c r="R705" i="2"/>
  <c r="Q705" i="2"/>
  <c r="P705" i="2"/>
  <c r="O705" i="2"/>
  <c r="N705" i="2"/>
  <c r="M705" i="2"/>
  <c r="L705" i="2"/>
  <c r="K705" i="2"/>
  <c r="J705" i="2"/>
  <c r="I705" i="2"/>
  <c r="H705" i="2"/>
  <c r="G705" i="2"/>
  <c r="F705" i="2"/>
  <c r="E705" i="2"/>
  <c r="D705" i="2"/>
  <c r="C705" i="2"/>
  <c r="T704" i="2"/>
  <c r="S704" i="2"/>
  <c r="R704" i="2"/>
  <c r="Q704" i="2"/>
  <c r="P704" i="2"/>
  <c r="O704" i="2"/>
  <c r="N704" i="2"/>
  <c r="M704" i="2"/>
  <c r="L704" i="2"/>
  <c r="K704" i="2"/>
  <c r="J704" i="2"/>
  <c r="I704" i="2"/>
  <c r="H704" i="2"/>
  <c r="G704" i="2"/>
  <c r="F704" i="2"/>
  <c r="E704" i="2"/>
  <c r="D704" i="2"/>
  <c r="C704" i="2"/>
  <c r="T703" i="2"/>
  <c r="S703" i="2"/>
  <c r="R703" i="2"/>
  <c r="Q703" i="2"/>
  <c r="P703" i="2"/>
  <c r="O703" i="2"/>
  <c r="N703" i="2"/>
  <c r="M703" i="2"/>
  <c r="L703" i="2"/>
  <c r="K703" i="2"/>
  <c r="J703" i="2"/>
  <c r="I703" i="2"/>
  <c r="H703" i="2"/>
  <c r="G703" i="2"/>
  <c r="F703" i="2"/>
  <c r="E703" i="2"/>
  <c r="D703" i="2"/>
  <c r="C703" i="2"/>
  <c r="T702" i="2"/>
  <c r="S702" i="2"/>
  <c r="R702" i="2"/>
  <c r="Q702" i="2"/>
  <c r="P702" i="2"/>
  <c r="O702" i="2"/>
  <c r="N702" i="2"/>
  <c r="M702" i="2"/>
  <c r="L702" i="2"/>
  <c r="K702" i="2"/>
  <c r="J702" i="2"/>
  <c r="I702" i="2"/>
  <c r="H702" i="2"/>
  <c r="G702" i="2"/>
  <c r="F702" i="2"/>
  <c r="E702" i="2"/>
  <c r="D702" i="2"/>
  <c r="C702" i="2"/>
  <c r="A702" i="2" s="1"/>
  <c r="T701" i="2"/>
  <c r="S701" i="2"/>
  <c r="R701" i="2"/>
  <c r="Q701" i="2"/>
  <c r="P701" i="2"/>
  <c r="O701" i="2"/>
  <c r="N701" i="2"/>
  <c r="M701" i="2"/>
  <c r="L701" i="2"/>
  <c r="K701" i="2"/>
  <c r="J701" i="2"/>
  <c r="I701" i="2"/>
  <c r="H701" i="2"/>
  <c r="G701" i="2"/>
  <c r="F701" i="2"/>
  <c r="E701" i="2"/>
  <c r="D701" i="2"/>
  <c r="C701" i="2"/>
  <c r="T700" i="2"/>
  <c r="S700" i="2"/>
  <c r="R700" i="2"/>
  <c r="Q700" i="2"/>
  <c r="P700" i="2"/>
  <c r="O700" i="2"/>
  <c r="N700" i="2"/>
  <c r="M700" i="2"/>
  <c r="L700" i="2"/>
  <c r="K700" i="2"/>
  <c r="J700" i="2"/>
  <c r="I700" i="2"/>
  <c r="H700" i="2"/>
  <c r="G700" i="2"/>
  <c r="F700" i="2"/>
  <c r="E700" i="2"/>
  <c r="D700" i="2"/>
  <c r="C700" i="2"/>
  <c r="T699" i="2"/>
  <c r="S699" i="2"/>
  <c r="R699" i="2"/>
  <c r="Q699" i="2"/>
  <c r="P699" i="2"/>
  <c r="O699" i="2"/>
  <c r="N699" i="2"/>
  <c r="M699" i="2"/>
  <c r="L699" i="2"/>
  <c r="K699" i="2"/>
  <c r="J699" i="2"/>
  <c r="I699" i="2"/>
  <c r="H699" i="2"/>
  <c r="G699" i="2"/>
  <c r="F699" i="2"/>
  <c r="E699" i="2"/>
  <c r="D699" i="2"/>
  <c r="C699" i="2"/>
  <c r="T698" i="2"/>
  <c r="S698" i="2"/>
  <c r="R698" i="2"/>
  <c r="Q698" i="2"/>
  <c r="P698" i="2"/>
  <c r="O698" i="2"/>
  <c r="N698" i="2"/>
  <c r="M698" i="2"/>
  <c r="L698" i="2"/>
  <c r="K698" i="2"/>
  <c r="J698" i="2"/>
  <c r="I698" i="2"/>
  <c r="H698" i="2"/>
  <c r="G698" i="2"/>
  <c r="F698" i="2"/>
  <c r="E698" i="2"/>
  <c r="D698" i="2"/>
  <c r="C698" i="2"/>
  <c r="T697" i="2"/>
  <c r="S697" i="2"/>
  <c r="R697" i="2"/>
  <c r="Q697" i="2"/>
  <c r="P697" i="2"/>
  <c r="O697" i="2"/>
  <c r="N697" i="2"/>
  <c r="M697" i="2"/>
  <c r="L697" i="2"/>
  <c r="K697" i="2"/>
  <c r="J697" i="2"/>
  <c r="I697" i="2"/>
  <c r="H697" i="2"/>
  <c r="G697" i="2"/>
  <c r="F697" i="2"/>
  <c r="E697" i="2"/>
  <c r="D697" i="2"/>
  <c r="C697" i="2"/>
  <c r="A697" i="2" s="1"/>
  <c r="T696" i="2"/>
  <c r="S696" i="2"/>
  <c r="R696" i="2"/>
  <c r="Q696" i="2"/>
  <c r="P696" i="2"/>
  <c r="O696" i="2"/>
  <c r="N696" i="2"/>
  <c r="M696" i="2"/>
  <c r="L696" i="2"/>
  <c r="K696" i="2"/>
  <c r="J696" i="2"/>
  <c r="I696" i="2"/>
  <c r="H696" i="2"/>
  <c r="G696" i="2"/>
  <c r="F696" i="2"/>
  <c r="E696" i="2"/>
  <c r="D696" i="2"/>
  <c r="C696" i="2"/>
  <c r="T695" i="2"/>
  <c r="S695" i="2"/>
  <c r="R695" i="2"/>
  <c r="Q695" i="2"/>
  <c r="P695" i="2"/>
  <c r="O695" i="2"/>
  <c r="N695" i="2"/>
  <c r="M695" i="2"/>
  <c r="L695" i="2"/>
  <c r="K695" i="2"/>
  <c r="J695" i="2"/>
  <c r="I695" i="2"/>
  <c r="H695" i="2"/>
  <c r="G695" i="2"/>
  <c r="F695" i="2"/>
  <c r="E695" i="2"/>
  <c r="D695" i="2"/>
  <c r="C695" i="2"/>
  <c r="T694" i="2"/>
  <c r="S694" i="2"/>
  <c r="R694" i="2"/>
  <c r="Q694" i="2"/>
  <c r="P694" i="2"/>
  <c r="O694" i="2"/>
  <c r="N694" i="2"/>
  <c r="M694" i="2"/>
  <c r="L694" i="2"/>
  <c r="K694" i="2"/>
  <c r="J694" i="2"/>
  <c r="I694" i="2"/>
  <c r="H694" i="2"/>
  <c r="G694" i="2"/>
  <c r="F694" i="2"/>
  <c r="E694" i="2"/>
  <c r="D694" i="2"/>
  <c r="C694" i="2"/>
  <c r="T693" i="2"/>
  <c r="S693" i="2"/>
  <c r="R693" i="2"/>
  <c r="Q693" i="2"/>
  <c r="P693" i="2"/>
  <c r="O693" i="2"/>
  <c r="N693" i="2"/>
  <c r="M693" i="2"/>
  <c r="L693" i="2"/>
  <c r="K693" i="2"/>
  <c r="J693" i="2"/>
  <c r="I693" i="2"/>
  <c r="H693" i="2"/>
  <c r="G693" i="2"/>
  <c r="F693" i="2"/>
  <c r="E693" i="2"/>
  <c r="D693" i="2"/>
  <c r="C693" i="2"/>
  <c r="T692" i="2"/>
  <c r="S692" i="2"/>
  <c r="R692" i="2"/>
  <c r="Q692" i="2"/>
  <c r="P692" i="2"/>
  <c r="O692" i="2"/>
  <c r="N692" i="2"/>
  <c r="M692" i="2"/>
  <c r="L692" i="2"/>
  <c r="K692" i="2"/>
  <c r="J692" i="2"/>
  <c r="I692" i="2"/>
  <c r="H692" i="2"/>
  <c r="G692" i="2"/>
  <c r="F692" i="2"/>
  <c r="E692" i="2"/>
  <c r="D692" i="2"/>
  <c r="C692" i="2"/>
  <c r="T691" i="2"/>
  <c r="S691" i="2"/>
  <c r="R691" i="2"/>
  <c r="Q691" i="2"/>
  <c r="P691" i="2"/>
  <c r="O691" i="2"/>
  <c r="N691" i="2"/>
  <c r="M691" i="2"/>
  <c r="L691" i="2"/>
  <c r="K691" i="2"/>
  <c r="J691" i="2"/>
  <c r="I691" i="2"/>
  <c r="H691" i="2"/>
  <c r="G691" i="2"/>
  <c r="F691" i="2"/>
  <c r="E691" i="2"/>
  <c r="D691" i="2"/>
  <c r="C691" i="2"/>
  <c r="A691" i="2"/>
  <c r="T690" i="2"/>
  <c r="S690" i="2"/>
  <c r="R690" i="2"/>
  <c r="Q690" i="2"/>
  <c r="P690" i="2"/>
  <c r="O690" i="2"/>
  <c r="N690" i="2"/>
  <c r="M690" i="2"/>
  <c r="L690" i="2"/>
  <c r="K690" i="2"/>
  <c r="J690" i="2"/>
  <c r="I690" i="2"/>
  <c r="H690" i="2"/>
  <c r="G690" i="2"/>
  <c r="F690" i="2"/>
  <c r="E690" i="2"/>
  <c r="D690" i="2"/>
  <c r="C690" i="2"/>
  <c r="T689" i="2"/>
  <c r="S689" i="2"/>
  <c r="R689" i="2"/>
  <c r="Q689" i="2"/>
  <c r="P689" i="2"/>
  <c r="O689" i="2"/>
  <c r="N689" i="2"/>
  <c r="M689" i="2"/>
  <c r="L689" i="2"/>
  <c r="K689" i="2"/>
  <c r="J689" i="2"/>
  <c r="I689" i="2"/>
  <c r="H689" i="2"/>
  <c r="G689" i="2"/>
  <c r="F689" i="2"/>
  <c r="E689" i="2"/>
  <c r="D689" i="2"/>
  <c r="C689" i="2"/>
  <c r="T688" i="2"/>
  <c r="S688" i="2"/>
  <c r="R688" i="2"/>
  <c r="Q688" i="2"/>
  <c r="P688" i="2"/>
  <c r="O688" i="2"/>
  <c r="N688" i="2"/>
  <c r="M688" i="2"/>
  <c r="L688" i="2"/>
  <c r="K688" i="2"/>
  <c r="J688" i="2"/>
  <c r="I688" i="2"/>
  <c r="H688" i="2"/>
  <c r="G688" i="2"/>
  <c r="F688" i="2"/>
  <c r="E688" i="2"/>
  <c r="D688" i="2"/>
  <c r="C688" i="2"/>
  <c r="T687" i="2"/>
  <c r="S687" i="2"/>
  <c r="R687" i="2"/>
  <c r="Q687" i="2"/>
  <c r="P687" i="2"/>
  <c r="O687" i="2"/>
  <c r="N687" i="2"/>
  <c r="M687" i="2"/>
  <c r="L687" i="2"/>
  <c r="K687" i="2"/>
  <c r="J687" i="2"/>
  <c r="I687" i="2"/>
  <c r="H687" i="2"/>
  <c r="G687" i="2"/>
  <c r="F687" i="2"/>
  <c r="E687" i="2"/>
  <c r="D687" i="2"/>
  <c r="C687" i="2"/>
  <c r="T686" i="2"/>
  <c r="S686" i="2"/>
  <c r="R686" i="2"/>
  <c r="Q686" i="2"/>
  <c r="P686" i="2"/>
  <c r="O686" i="2"/>
  <c r="N686" i="2"/>
  <c r="M686" i="2"/>
  <c r="L686" i="2"/>
  <c r="K686" i="2"/>
  <c r="J686" i="2"/>
  <c r="I686" i="2"/>
  <c r="H686" i="2"/>
  <c r="G686" i="2"/>
  <c r="F686" i="2"/>
  <c r="E686" i="2"/>
  <c r="D686" i="2"/>
  <c r="C686" i="2"/>
  <c r="T685" i="2"/>
  <c r="S685" i="2"/>
  <c r="R685" i="2"/>
  <c r="Q685" i="2"/>
  <c r="P685" i="2"/>
  <c r="O685" i="2"/>
  <c r="N685" i="2"/>
  <c r="M685" i="2"/>
  <c r="L685" i="2"/>
  <c r="K685" i="2"/>
  <c r="J685" i="2"/>
  <c r="I685" i="2"/>
  <c r="H685" i="2"/>
  <c r="G685" i="2"/>
  <c r="F685" i="2"/>
  <c r="E685" i="2"/>
  <c r="D685" i="2"/>
  <c r="C685" i="2"/>
  <c r="T684" i="2"/>
  <c r="S684" i="2"/>
  <c r="R684" i="2"/>
  <c r="Q684" i="2"/>
  <c r="P684" i="2"/>
  <c r="O684" i="2"/>
  <c r="N684" i="2"/>
  <c r="M684" i="2"/>
  <c r="L684" i="2"/>
  <c r="K684" i="2"/>
  <c r="J684" i="2"/>
  <c r="I684" i="2"/>
  <c r="H684" i="2"/>
  <c r="G684" i="2"/>
  <c r="F684" i="2"/>
  <c r="E684" i="2"/>
  <c r="D684" i="2"/>
  <c r="C684" i="2"/>
  <c r="A684" i="2" s="1"/>
  <c r="T683" i="2"/>
  <c r="S683" i="2"/>
  <c r="R683" i="2"/>
  <c r="Q683" i="2"/>
  <c r="P683" i="2"/>
  <c r="O683" i="2"/>
  <c r="N683" i="2"/>
  <c r="M683" i="2"/>
  <c r="L683" i="2"/>
  <c r="K683" i="2"/>
  <c r="J683" i="2"/>
  <c r="I683" i="2"/>
  <c r="H683" i="2"/>
  <c r="G683" i="2"/>
  <c r="F683" i="2"/>
  <c r="E683" i="2"/>
  <c r="D683" i="2"/>
  <c r="C683" i="2"/>
  <c r="A683" i="2"/>
  <c r="T682" i="2"/>
  <c r="S682" i="2"/>
  <c r="R682" i="2"/>
  <c r="Q682" i="2"/>
  <c r="P682" i="2"/>
  <c r="O682" i="2"/>
  <c r="N682" i="2"/>
  <c r="M682" i="2"/>
  <c r="L682" i="2"/>
  <c r="K682" i="2"/>
  <c r="J682" i="2"/>
  <c r="I682" i="2"/>
  <c r="H682" i="2"/>
  <c r="G682" i="2"/>
  <c r="F682" i="2"/>
  <c r="E682" i="2"/>
  <c r="D682" i="2"/>
  <c r="C682" i="2"/>
  <c r="T681" i="2"/>
  <c r="S681" i="2"/>
  <c r="R681" i="2"/>
  <c r="Q681" i="2"/>
  <c r="P681" i="2"/>
  <c r="O681" i="2"/>
  <c r="N681" i="2"/>
  <c r="M681" i="2"/>
  <c r="L681" i="2"/>
  <c r="K681" i="2"/>
  <c r="J681" i="2"/>
  <c r="I681" i="2"/>
  <c r="H681" i="2"/>
  <c r="G681" i="2"/>
  <c r="F681" i="2"/>
  <c r="E681" i="2"/>
  <c r="D681" i="2"/>
  <c r="C681" i="2"/>
  <c r="T680" i="2"/>
  <c r="S680" i="2"/>
  <c r="R680" i="2"/>
  <c r="Q680" i="2"/>
  <c r="P680" i="2"/>
  <c r="O680" i="2"/>
  <c r="N680" i="2"/>
  <c r="M680" i="2"/>
  <c r="L680" i="2"/>
  <c r="K680" i="2"/>
  <c r="J680" i="2"/>
  <c r="I680" i="2"/>
  <c r="H680" i="2"/>
  <c r="G680" i="2"/>
  <c r="F680" i="2"/>
  <c r="E680" i="2"/>
  <c r="D680" i="2"/>
  <c r="C680" i="2"/>
  <c r="T679" i="2"/>
  <c r="S679" i="2"/>
  <c r="R679" i="2"/>
  <c r="Q679" i="2"/>
  <c r="P679" i="2"/>
  <c r="O679" i="2"/>
  <c r="N679" i="2"/>
  <c r="M679" i="2"/>
  <c r="L679" i="2"/>
  <c r="K679" i="2"/>
  <c r="J679" i="2"/>
  <c r="I679" i="2"/>
  <c r="H679" i="2"/>
  <c r="G679" i="2"/>
  <c r="F679" i="2"/>
  <c r="E679" i="2"/>
  <c r="D679" i="2"/>
  <c r="C679" i="2"/>
  <c r="T678" i="2"/>
  <c r="S678" i="2"/>
  <c r="R678" i="2"/>
  <c r="Q678" i="2"/>
  <c r="P678" i="2"/>
  <c r="O678" i="2"/>
  <c r="N678" i="2"/>
  <c r="M678" i="2"/>
  <c r="L678" i="2"/>
  <c r="K678" i="2"/>
  <c r="J678" i="2"/>
  <c r="I678" i="2"/>
  <c r="H678" i="2"/>
  <c r="G678" i="2"/>
  <c r="F678" i="2"/>
  <c r="E678" i="2"/>
  <c r="D678" i="2"/>
  <c r="C678" i="2"/>
  <c r="T677" i="2"/>
  <c r="S677" i="2"/>
  <c r="R677" i="2"/>
  <c r="Q677" i="2"/>
  <c r="P677" i="2"/>
  <c r="O677" i="2"/>
  <c r="N677" i="2"/>
  <c r="M677" i="2"/>
  <c r="L677" i="2"/>
  <c r="K677" i="2"/>
  <c r="J677" i="2"/>
  <c r="I677" i="2"/>
  <c r="H677" i="2"/>
  <c r="G677" i="2"/>
  <c r="F677" i="2"/>
  <c r="E677" i="2"/>
  <c r="D677" i="2"/>
  <c r="C677" i="2"/>
  <c r="T676" i="2"/>
  <c r="S676" i="2"/>
  <c r="R676" i="2"/>
  <c r="Q676" i="2"/>
  <c r="P676" i="2"/>
  <c r="O676" i="2"/>
  <c r="N676" i="2"/>
  <c r="M676" i="2"/>
  <c r="L676" i="2"/>
  <c r="K676" i="2"/>
  <c r="J676" i="2"/>
  <c r="I676" i="2"/>
  <c r="H676" i="2"/>
  <c r="G676" i="2"/>
  <c r="F676" i="2"/>
  <c r="E676" i="2"/>
  <c r="D676" i="2"/>
  <c r="C676" i="2"/>
  <c r="T675" i="2"/>
  <c r="S675" i="2"/>
  <c r="R675" i="2"/>
  <c r="Q675" i="2"/>
  <c r="P675" i="2"/>
  <c r="O675" i="2"/>
  <c r="N675" i="2"/>
  <c r="M675" i="2"/>
  <c r="L675" i="2"/>
  <c r="K675" i="2"/>
  <c r="J675" i="2"/>
  <c r="I675" i="2"/>
  <c r="H675" i="2"/>
  <c r="G675" i="2"/>
  <c r="F675" i="2"/>
  <c r="E675" i="2"/>
  <c r="D675" i="2"/>
  <c r="C675" i="2"/>
  <c r="T674" i="2"/>
  <c r="S674" i="2"/>
  <c r="R674" i="2"/>
  <c r="Q674" i="2"/>
  <c r="P674" i="2"/>
  <c r="O674" i="2"/>
  <c r="N674" i="2"/>
  <c r="M674" i="2"/>
  <c r="L674" i="2"/>
  <c r="K674" i="2"/>
  <c r="J674" i="2"/>
  <c r="I674" i="2"/>
  <c r="H674" i="2"/>
  <c r="G674" i="2"/>
  <c r="F674" i="2"/>
  <c r="E674" i="2"/>
  <c r="D674" i="2"/>
  <c r="C674" i="2"/>
  <c r="T673" i="2"/>
  <c r="S673" i="2"/>
  <c r="R673" i="2"/>
  <c r="Q673" i="2"/>
  <c r="P673" i="2"/>
  <c r="O673" i="2"/>
  <c r="N673" i="2"/>
  <c r="M673" i="2"/>
  <c r="L673" i="2"/>
  <c r="K673" i="2"/>
  <c r="J673" i="2"/>
  <c r="I673" i="2"/>
  <c r="H673" i="2"/>
  <c r="G673" i="2"/>
  <c r="F673" i="2"/>
  <c r="E673" i="2"/>
  <c r="D673" i="2"/>
  <c r="C673" i="2"/>
  <c r="T672" i="2"/>
  <c r="S672" i="2"/>
  <c r="R672" i="2"/>
  <c r="Q672" i="2"/>
  <c r="P672" i="2"/>
  <c r="O672" i="2"/>
  <c r="N672" i="2"/>
  <c r="M672" i="2"/>
  <c r="L672" i="2"/>
  <c r="K672" i="2"/>
  <c r="J672" i="2"/>
  <c r="I672" i="2"/>
  <c r="H672" i="2"/>
  <c r="G672" i="2"/>
  <c r="F672" i="2"/>
  <c r="E672" i="2"/>
  <c r="D672" i="2"/>
  <c r="C672" i="2"/>
  <c r="T671" i="2"/>
  <c r="S671" i="2"/>
  <c r="R671" i="2"/>
  <c r="Q671" i="2"/>
  <c r="P671" i="2"/>
  <c r="O671" i="2"/>
  <c r="N671" i="2"/>
  <c r="M671" i="2"/>
  <c r="L671" i="2"/>
  <c r="K671" i="2"/>
  <c r="J671" i="2"/>
  <c r="I671" i="2"/>
  <c r="H671" i="2"/>
  <c r="G671" i="2"/>
  <c r="F671" i="2"/>
  <c r="E671" i="2"/>
  <c r="D671" i="2"/>
  <c r="C671" i="2"/>
  <c r="T670" i="2"/>
  <c r="S670" i="2"/>
  <c r="R670" i="2"/>
  <c r="Q670" i="2"/>
  <c r="P670" i="2"/>
  <c r="O670" i="2"/>
  <c r="N670" i="2"/>
  <c r="M670" i="2"/>
  <c r="L670" i="2"/>
  <c r="K670" i="2"/>
  <c r="J670" i="2"/>
  <c r="I670" i="2"/>
  <c r="H670" i="2"/>
  <c r="G670" i="2"/>
  <c r="F670" i="2"/>
  <c r="E670" i="2"/>
  <c r="D670" i="2"/>
  <c r="C670" i="2"/>
  <c r="T669" i="2"/>
  <c r="S669" i="2"/>
  <c r="R669" i="2"/>
  <c r="Q669" i="2"/>
  <c r="P669" i="2"/>
  <c r="O669" i="2"/>
  <c r="N669" i="2"/>
  <c r="M669" i="2"/>
  <c r="L669" i="2"/>
  <c r="K669" i="2"/>
  <c r="J669" i="2"/>
  <c r="I669" i="2"/>
  <c r="H669" i="2"/>
  <c r="G669" i="2"/>
  <c r="F669" i="2"/>
  <c r="E669" i="2"/>
  <c r="D669" i="2"/>
  <c r="C669" i="2"/>
  <c r="T668" i="2"/>
  <c r="S668" i="2"/>
  <c r="R668" i="2"/>
  <c r="Q668" i="2"/>
  <c r="P668" i="2"/>
  <c r="O668" i="2"/>
  <c r="N668" i="2"/>
  <c r="M668" i="2"/>
  <c r="L668" i="2"/>
  <c r="K668" i="2"/>
  <c r="J668" i="2"/>
  <c r="I668" i="2"/>
  <c r="H668" i="2"/>
  <c r="G668" i="2"/>
  <c r="F668" i="2"/>
  <c r="E668" i="2"/>
  <c r="D668" i="2"/>
  <c r="C668" i="2"/>
  <c r="T667" i="2"/>
  <c r="S667" i="2"/>
  <c r="R667" i="2"/>
  <c r="Q667" i="2"/>
  <c r="P667" i="2"/>
  <c r="O667" i="2"/>
  <c r="N667" i="2"/>
  <c r="M667" i="2"/>
  <c r="L667" i="2"/>
  <c r="K667" i="2"/>
  <c r="J667" i="2"/>
  <c r="I667" i="2"/>
  <c r="H667" i="2"/>
  <c r="G667" i="2"/>
  <c r="F667" i="2"/>
  <c r="E667" i="2"/>
  <c r="D667" i="2"/>
  <c r="C667" i="2"/>
  <c r="T666" i="2"/>
  <c r="S666" i="2"/>
  <c r="R666" i="2"/>
  <c r="Q666" i="2"/>
  <c r="P666" i="2"/>
  <c r="O666" i="2"/>
  <c r="N666" i="2"/>
  <c r="M666" i="2"/>
  <c r="L666" i="2"/>
  <c r="K666" i="2"/>
  <c r="J666" i="2"/>
  <c r="I666" i="2"/>
  <c r="H666" i="2"/>
  <c r="G666" i="2"/>
  <c r="F666" i="2"/>
  <c r="E666" i="2"/>
  <c r="D666" i="2"/>
  <c r="C666" i="2"/>
  <c r="T665" i="2"/>
  <c r="S665" i="2"/>
  <c r="R665" i="2"/>
  <c r="Q665" i="2"/>
  <c r="P665" i="2"/>
  <c r="O665" i="2"/>
  <c r="N665" i="2"/>
  <c r="M665" i="2"/>
  <c r="L665" i="2"/>
  <c r="K665" i="2"/>
  <c r="J665" i="2"/>
  <c r="I665" i="2"/>
  <c r="H665" i="2"/>
  <c r="G665" i="2"/>
  <c r="F665" i="2"/>
  <c r="E665" i="2"/>
  <c r="D665" i="2"/>
  <c r="C665" i="2"/>
  <c r="T664" i="2"/>
  <c r="S664" i="2"/>
  <c r="R664" i="2"/>
  <c r="Q664" i="2"/>
  <c r="P664" i="2"/>
  <c r="O664" i="2"/>
  <c r="N664" i="2"/>
  <c r="M664" i="2"/>
  <c r="L664" i="2"/>
  <c r="K664" i="2"/>
  <c r="J664" i="2"/>
  <c r="I664" i="2"/>
  <c r="H664" i="2"/>
  <c r="G664" i="2"/>
  <c r="F664" i="2"/>
  <c r="E664" i="2"/>
  <c r="D664" i="2"/>
  <c r="C664" i="2"/>
  <c r="A664" i="2"/>
  <c r="T663" i="2"/>
  <c r="S663" i="2"/>
  <c r="R663" i="2"/>
  <c r="Q663" i="2"/>
  <c r="P663" i="2"/>
  <c r="O663" i="2"/>
  <c r="N663" i="2"/>
  <c r="M663" i="2"/>
  <c r="L663" i="2"/>
  <c r="K663" i="2"/>
  <c r="J663" i="2"/>
  <c r="I663" i="2"/>
  <c r="H663" i="2"/>
  <c r="G663" i="2"/>
  <c r="F663" i="2"/>
  <c r="E663" i="2"/>
  <c r="D663" i="2"/>
  <c r="A663" i="2" s="1"/>
  <c r="C663" i="2"/>
  <c r="T662" i="2"/>
  <c r="S662" i="2"/>
  <c r="R662" i="2"/>
  <c r="Q662" i="2"/>
  <c r="P662" i="2"/>
  <c r="O662" i="2"/>
  <c r="N662" i="2"/>
  <c r="M662" i="2"/>
  <c r="L662" i="2"/>
  <c r="K662" i="2"/>
  <c r="J662" i="2"/>
  <c r="I662" i="2"/>
  <c r="H662" i="2"/>
  <c r="G662" i="2"/>
  <c r="F662" i="2"/>
  <c r="E662" i="2"/>
  <c r="D662" i="2"/>
  <c r="C662" i="2"/>
  <c r="A662" i="2"/>
  <c r="T661" i="2"/>
  <c r="S661" i="2"/>
  <c r="R661" i="2"/>
  <c r="Q661" i="2"/>
  <c r="P661" i="2"/>
  <c r="O661" i="2"/>
  <c r="N661" i="2"/>
  <c r="M661" i="2"/>
  <c r="L661" i="2"/>
  <c r="K661" i="2"/>
  <c r="J661" i="2"/>
  <c r="I661" i="2"/>
  <c r="H661" i="2"/>
  <c r="G661" i="2"/>
  <c r="F661" i="2"/>
  <c r="E661" i="2"/>
  <c r="D661" i="2"/>
  <c r="C661" i="2"/>
  <c r="A661" i="2"/>
  <c r="T660" i="2"/>
  <c r="S660" i="2"/>
  <c r="R660" i="2"/>
  <c r="Q660" i="2"/>
  <c r="P660" i="2"/>
  <c r="O660" i="2"/>
  <c r="N660" i="2"/>
  <c r="M660" i="2"/>
  <c r="L660" i="2"/>
  <c r="K660" i="2"/>
  <c r="J660" i="2"/>
  <c r="I660" i="2"/>
  <c r="H660" i="2"/>
  <c r="G660" i="2"/>
  <c r="F660" i="2"/>
  <c r="E660" i="2"/>
  <c r="D660" i="2"/>
  <c r="C660" i="2"/>
  <c r="T659" i="2"/>
  <c r="S659" i="2"/>
  <c r="R659" i="2"/>
  <c r="Q659" i="2"/>
  <c r="P659" i="2"/>
  <c r="O659" i="2"/>
  <c r="N659" i="2"/>
  <c r="M659" i="2"/>
  <c r="L659" i="2"/>
  <c r="K659" i="2"/>
  <c r="J659" i="2"/>
  <c r="I659" i="2"/>
  <c r="H659" i="2"/>
  <c r="G659" i="2"/>
  <c r="F659" i="2"/>
  <c r="E659" i="2"/>
  <c r="D659" i="2"/>
  <c r="C659" i="2"/>
  <c r="T658" i="2"/>
  <c r="S658" i="2"/>
  <c r="R658" i="2"/>
  <c r="Q658" i="2"/>
  <c r="P658" i="2"/>
  <c r="O658" i="2"/>
  <c r="N658" i="2"/>
  <c r="M658" i="2"/>
  <c r="L658" i="2"/>
  <c r="K658" i="2"/>
  <c r="J658" i="2"/>
  <c r="I658" i="2"/>
  <c r="H658" i="2"/>
  <c r="G658" i="2"/>
  <c r="F658" i="2"/>
  <c r="E658" i="2"/>
  <c r="D658" i="2"/>
  <c r="C658" i="2"/>
  <c r="T657" i="2"/>
  <c r="S657" i="2"/>
  <c r="R657" i="2"/>
  <c r="Q657" i="2"/>
  <c r="P657" i="2"/>
  <c r="O657" i="2"/>
  <c r="N657" i="2"/>
  <c r="M657" i="2"/>
  <c r="L657" i="2"/>
  <c r="K657" i="2"/>
  <c r="J657" i="2"/>
  <c r="I657" i="2"/>
  <c r="H657" i="2"/>
  <c r="G657" i="2"/>
  <c r="F657" i="2"/>
  <c r="E657" i="2"/>
  <c r="D657" i="2"/>
  <c r="C657" i="2"/>
  <c r="A657" i="2" s="1"/>
  <c r="T656" i="2"/>
  <c r="S656" i="2"/>
  <c r="R656" i="2"/>
  <c r="Q656" i="2"/>
  <c r="P656" i="2"/>
  <c r="O656" i="2"/>
  <c r="N656" i="2"/>
  <c r="M656" i="2"/>
  <c r="L656" i="2"/>
  <c r="K656" i="2"/>
  <c r="J656" i="2"/>
  <c r="I656" i="2"/>
  <c r="H656" i="2"/>
  <c r="G656" i="2"/>
  <c r="F656" i="2"/>
  <c r="E656" i="2"/>
  <c r="D656" i="2"/>
  <c r="C656" i="2"/>
  <c r="T655" i="2"/>
  <c r="S655" i="2"/>
  <c r="R655" i="2"/>
  <c r="Q655" i="2"/>
  <c r="P655" i="2"/>
  <c r="O655" i="2"/>
  <c r="N655" i="2"/>
  <c r="M655" i="2"/>
  <c r="L655" i="2"/>
  <c r="K655" i="2"/>
  <c r="J655" i="2"/>
  <c r="I655" i="2"/>
  <c r="H655" i="2"/>
  <c r="G655" i="2"/>
  <c r="F655" i="2"/>
  <c r="E655" i="2"/>
  <c r="D655" i="2"/>
  <c r="C655" i="2"/>
  <c r="T654" i="2"/>
  <c r="S654" i="2"/>
  <c r="R654" i="2"/>
  <c r="Q654" i="2"/>
  <c r="P654" i="2"/>
  <c r="O654" i="2"/>
  <c r="N654" i="2"/>
  <c r="M654" i="2"/>
  <c r="L654" i="2"/>
  <c r="K654" i="2"/>
  <c r="J654" i="2"/>
  <c r="I654" i="2"/>
  <c r="H654" i="2"/>
  <c r="G654" i="2"/>
  <c r="F654" i="2"/>
  <c r="E654" i="2"/>
  <c r="D654" i="2"/>
  <c r="C654" i="2"/>
  <c r="T653" i="2"/>
  <c r="S653" i="2"/>
  <c r="R653" i="2"/>
  <c r="Q653" i="2"/>
  <c r="P653" i="2"/>
  <c r="O653" i="2"/>
  <c r="N653" i="2"/>
  <c r="M653" i="2"/>
  <c r="L653" i="2"/>
  <c r="K653" i="2"/>
  <c r="J653" i="2"/>
  <c r="I653" i="2"/>
  <c r="H653" i="2"/>
  <c r="G653" i="2"/>
  <c r="F653" i="2"/>
  <c r="E653" i="2"/>
  <c r="D653" i="2"/>
  <c r="A653" i="2" s="1"/>
  <c r="C653" i="2"/>
  <c r="T652" i="2"/>
  <c r="S652" i="2"/>
  <c r="R652" i="2"/>
  <c r="Q652" i="2"/>
  <c r="P652" i="2"/>
  <c r="O652" i="2"/>
  <c r="N652" i="2"/>
  <c r="M652" i="2"/>
  <c r="L652" i="2"/>
  <c r="K652" i="2"/>
  <c r="J652" i="2"/>
  <c r="I652" i="2"/>
  <c r="H652" i="2"/>
  <c r="G652" i="2"/>
  <c r="F652" i="2"/>
  <c r="E652" i="2"/>
  <c r="D652" i="2"/>
  <c r="C652" i="2"/>
  <c r="T651" i="2"/>
  <c r="S651" i="2"/>
  <c r="R651" i="2"/>
  <c r="Q651" i="2"/>
  <c r="P651" i="2"/>
  <c r="O651" i="2"/>
  <c r="N651" i="2"/>
  <c r="M651" i="2"/>
  <c r="L651" i="2"/>
  <c r="K651" i="2"/>
  <c r="J651" i="2"/>
  <c r="I651" i="2"/>
  <c r="H651" i="2"/>
  <c r="G651" i="2"/>
  <c r="F651" i="2"/>
  <c r="E651" i="2"/>
  <c r="D651" i="2"/>
  <c r="A651" i="2" s="1"/>
  <c r="C651" i="2"/>
  <c r="T650" i="2"/>
  <c r="S650" i="2"/>
  <c r="R650" i="2"/>
  <c r="Q650" i="2"/>
  <c r="P650" i="2"/>
  <c r="O650" i="2"/>
  <c r="N650" i="2"/>
  <c r="M650" i="2"/>
  <c r="L650" i="2"/>
  <c r="K650" i="2"/>
  <c r="J650" i="2"/>
  <c r="I650" i="2"/>
  <c r="H650" i="2"/>
  <c r="G650" i="2"/>
  <c r="F650" i="2"/>
  <c r="E650" i="2"/>
  <c r="D650" i="2"/>
  <c r="C650" i="2"/>
  <c r="A650" i="2"/>
  <c r="T649" i="2"/>
  <c r="S649" i="2"/>
  <c r="R649" i="2"/>
  <c r="Q649" i="2"/>
  <c r="P649" i="2"/>
  <c r="O649" i="2"/>
  <c r="N649" i="2"/>
  <c r="M649" i="2"/>
  <c r="L649" i="2"/>
  <c r="K649" i="2"/>
  <c r="J649" i="2"/>
  <c r="I649" i="2"/>
  <c r="H649" i="2"/>
  <c r="G649" i="2"/>
  <c r="F649" i="2"/>
  <c r="E649" i="2"/>
  <c r="D649" i="2"/>
  <c r="C649" i="2"/>
  <c r="T648" i="2"/>
  <c r="S648" i="2"/>
  <c r="R648" i="2"/>
  <c r="Q648" i="2"/>
  <c r="P648" i="2"/>
  <c r="O648" i="2"/>
  <c r="N648" i="2"/>
  <c r="M648" i="2"/>
  <c r="L648" i="2"/>
  <c r="K648" i="2"/>
  <c r="J648" i="2"/>
  <c r="I648" i="2"/>
  <c r="H648" i="2"/>
  <c r="G648" i="2"/>
  <c r="F648" i="2"/>
  <c r="E648" i="2"/>
  <c r="D648" i="2"/>
  <c r="C648" i="2"/>
  <c r="T647" i="2"/>
  <c r="S647" i="2"/>
  <c r="R647" i="2"/>
  <c r="Q647" i="2"/>
  <c r="P647" i="2"/>
  <c r="O647" i="2"/>
  <c r="N647" i="2"/>
  <c r="M647" i="2"/>
  <c r="L647" i="2"/>
  <c r="K647" i="2"/>
  <c r="J647" i="2"/>
  <c r="I647" i="2"/>
  <c r="H647" i="2"/>
  <c r="G647" i="2"/>
  <c r="F647" i="2"/>
  <c r="E647" i="2"/>
  <c r="D647" i="2"/>
  <c r="C647" i="2"/>
  <c r="T646" i="2"/>
  <c r="S646" i="2"/>
  <c r="R646" i="2"/>
  <c r="Q646" i="2"/>
  <c r="P646" i="2"/>
  <c r="O646" i="2"/>
  <c r="N646" i="2"/>
  <c r="M646" i="2"/>
  <c r="L646" i="2"/>
  <c r="K646" i="2"/>
  <c r="J646" i="2"/>
  <c r="I646" i="2"/>
  <c r="H646" i="2"/>
  <c r="G646" i="2"/>
  <c r="F646" i="2"/>
  <c r="E646" i="2"/>
  <c r="D646" i="2"/>
  <c r="C646" i="2"/>
  <c r="T645" i="2"/>
  <c r="S645" i="2"/>
  <c r="R645" i="2"/>
  <c r="Q645" i="2"/>
  <c r="P645" i="2"/>
  <c r="O645" i="2"/>
  <c r="N645" i="2"/>
  <c r="M645" i="2"/>
  <c r="L645" i="2"/>
  <c r="K645" i="2"/>
  <c r="J645" i="2"/>
  <c r="I645" i="2"/>
  <c r="H645" i="2"/>
  <c r="G645" i="2"/>
  <c r="F645" i="2"/>
  <c r="E645" i="2"/>
  <c r="D645" i="2"/>
  <c r="C645" i="2"/>
  <c r="T644" i="2"/>
  <c r="S644" i="2"/>
  <c r="R644" i="2"/>
  <c r="Q644" i="2"/>
  <c r="P644" i="2"/>
  <c r="O644" i="2"/>
  <c r="N644" i="2"/>
  <c r="M644" i="2"/>
  <c r="L644" i="2"/>
  <c r="K644" i="2"/>
  <c r="J644" i="2"/>
  <c r="I644" i="2"/>
  <c r="H644" i="2"/>
  <c r="G644" i="2"/>
  <c r="F644" i="2"/>
  <c r="E644" i="2"/>
  <c r="D644" i="2"/>
  <c r="A644" i="2" s="1"/>
  <c r="C644" i="2"/>
  <c r="T643" i="2"/>
  <c r="S643" i="2"/>
  <c r="R643" i="2"/>
  <c r="Q643" i="2"/>
  <c r="P643" i="2"/>
  <c r="O643" i="2"/>
  <c r="N643" i="2"/>
  <c r="M643" i="2"/>
  <c r="L643" i="2"/>
  <c r="K643" i="2"/>
  <c r="J643" i="2"/>
  <c r="I643" i="2"/>
  <c r="H643" i="2"/>
  <c r="G643" i="2"/>
  <c r="F643" i="2"/>
  <c r="E643" i="2"/>
  <c r="D643" i="2"/>
  <c r="C643" i="2"/>
  <c r="T642" i="2"/>
  <c r="S642" i="2"/>
  <c r="R642" i="2"/>
  <c r="Q642" i="2"/>
  <c r="P642" i="2"/>
  <c r="O642" i="2"/>
  <c r="N642" i="2"/>
  <c r="M642" i="2"/>
  <c r="L642" i="2"/>
  <c r="K642" i="2"/>
  <c r="J642" i="2"/>
  <c r="I642" i="2"/>
  <c r="H642" i="2"/>
  <c r="G642" i="2"/>
  <c r="F642" i="2"/>
  <c r="E642" i="2"/>
  <c r="D642" i="2"/>
  <c r="C642" i="2"/>
  <c r="T641" i="2"/>
  <c r="S641" i="2"/>
  <c r="R641" i="2"/>
  <c r="Q641" i="2"/>
  <c r="P641" i="2"/>
  <c r="O641" i="2"/>
  <c r="N641" i="2"/>
  <c r="M641" i="2"/>
  <c r="L641" i="2"/>
  <c r="K641" i="2"/>
  <c r="J641" i="2"/>
  <c r="I641" i="2"/>
  <c r="H641" i="2"/>
  <c r="G641" i="2"/>
  <c r="F641" i="2"/>
  <c r="E641" i="2"/>
  <c r="D641" i="2"/>
  <c r="C641" i="2"/>
  <c r="T640" i="2"/>
  <c r="S640" i="2"/>
  <c r="R640" i="2"/>
  <c r="Q640" i="2"/>
  <c r="P640" i="2"/>
  <c r="O640" i="2"/>
  <c r="N640" i="2"/>
  <c r="M640" i="2"/>
  <c r="L640" i="2"/>
  <c r="K640" i="2"/>
  <c r="J640" i="2"/>
  <c r="I640" i="2"/>
  <c r="H640" i="2"/>
  <c r="G640" i="2"/>
  <c r="F640" i="2"/>
  <c r="E640" i="2"/>
  <c r="D640" i="2"/>
  <c r="C640" i="2"/>
  <c r="T639" i="2"/>
  <c r="S639" i="2"/>
  <c r="R639" i="2"/>
  <c r="Q639" i="2"/>
  <c r="P639" i="2"/>
  <c r="O639" i="2"/>
  <c r="N639" i="2"/>
  <c r="M639" i="2"/>
  <c r="L639" i="2"/>
  <c r="K639" i="2"/>
  <c r="J639" i="2"/>
  <c r="I639" i="2"/>
  <c r="H639" i="2"/>
  <c r="G639" i="2"/>
  <c r="F639" i="2"/>
  <c r="E639" i="2"/>
  <c r="D639" i="2"/>
  <c r="C639" i="2"/>
  <c r="A639" i="2"/>
  <c r="T638" i="2"/>
  <c r="S638" i="2"/>
  <c r="R638" i="2"/>
  <c r="Q638" i="2"/>
  <c r="P638" i="2"/>
  <c r="O638" i="2"/>
  <c r="N638" i="2"/>
  <c r="M638" i="2"/>
  <c r="L638" i="2"/>
  <c r="K638" i="2"/>
  <c r="J638" i="2"/>
  <c r="I638" i="2"/>
  <c r="H638" i="2"/>
  <c r="G638" i="2"/>
  <c r="F638" i="2"/>
  <c r="E638" i="2"/>
  <c r="D638" i="2"/>
  <c r="C638" i="2"/>
  <c r="A638" i="2"/>
  <c r="T637" i="2"/>
  <c r="S637" i="2"/>
  <c r="R637" i="2"/>
  <c r="Q637" i="2"/>
  <c r="P637" i="2"/>
  <c r="O637" i="2"/>
  <c r="N637" i="2"/>
  <c r="M637" i="2"/>
  <c r="L637" i="2"/>
  <c r="K637" i="2"/>
  <c r="J637" i="2"/>
  <c r="I637" i="2"/>
  <c r="H637" i="2"/>
  <c r="G637" i="2"/>
  <c r="F637" i="2"/>
  <c r="E637" i="2"/>
  <c r="D637" i="2"/>
  <c r="A637" i="2" s="1"/>
  <c r="C637" i="2"/>
  <c r="T636" i="2"/>
  <c r="S636" i="2"/>
  <c r="R636" i="2"/>
  <c r="Q636" i="2"/>
  <c r="P636" i="2"/>
  <c r="O636" i="2"/>
  <c r="N636" i="2"/>
  <c r="M636" i="2"/>
  <c r="L636" i="2"/>
  <c r="K636" i="2"/>
  <c r="J636" i="2"/>
  <c r="I636" i="2"/>
  <c r="H636" i="2"/>
  <c r="G636" i="2"/>
  <c r="F636" i="2"/>
  <c r="E636" i="2"/>
  <c r="D636" i="2"/>
  <c r="C636" i="2"/>
  <c r="T635" i="2"/>
  <c r="S635" i="2"/>
  <c r="R635" i="2"/>
  <c r="Q635" i="2"/>
  <c r="P635" i="2"/>
  <c r="O635" i="2"/>
  <c r="N635" i="2"/>
  <c r="M635" i="2"/>
  <c r="L635" i="2"/>
  <c r="K635" i="2"/>
  <c r="J635" i="2"/>
  <c r="I635" i="2"/>
  <c r="H635" i="2"/>
  <c r="G635" i="2"/>
  <c r="F635" i="2"/>
  <c r="E635" i="2"/>
  <c r="D635" i="2"/>
  <c r="C635" i="2"/>
  <c r="T634" i="2"/>
  <c r="S634" i="2"/>
  <c r="R634" i="2"/>
  <c r="Q634" i="2"/>
  <c r="P634" i="2"/>
  <c r="O634" i="2"/>
  <c r="N634" i="2"/>
  <c r="M634" i="2"/>
  <c r="L634" i="2"/>
  <c r="K634" i="2"/>
  <c r="J634" i="2"/>
  <c r="I634" i="2"/>
  <c r="H634" i="2"/>
  <c r="G634" i="2"/>
  <c r="F634" i="2"/>
  <c r="E634" i="2"/>
  <c r="D634" i="2"/>
  <c r="C634" i="2"/>
  <c r="T633" i="2"/>
  <c r="S633" i="2"/>
  <c r="R633" i="2"/>
  <c r="Q633" i="2"/>
  <c r="P633" i="2"/>
  <c r="O633" i="2"/>
  <c r="N633" i="2"/>
  <c r="M633" i="2"/>
  <c r="L633" i="2"/>
  <c r="K633" i="2"/>
  <c r="J633" i="2"/>
  <c r="I633" i="2"/>
  <c r="H633" i="2"/>
  <c r="G633" i="2"/>
  <c r="F633" i="2"/>
  <c r="E633" i="2"/>
  <c r="D633" i="2"/>
  <c r="C633" i="2"/>
  <c r="T632" i="2"/>
  <c r="S632" i="2"/>
  <c r="R632" i="2"/>
  <c r="Q632" i="2"/>
  <c r="P632" i="2"/>
  <c r="O632" i="2"/>
  <c r="N632" i="2"/>
  <c r="M632" i="2"/>
  <c r="L632" i="2"/>
  <c r="K632" i="2"/>
  <c r="J632" i="2"/>
  <c r="I632" i="2"/>
  <c r="H632" i="2"/>
  <c r="G632" i="2"/>
  <c r="F632" i="2"/>
  <c r="E632" i="2"/>
  <c r="D632" i="2"/>
  <c r="C632" i="2"/>
  <c r="T631" i="2"/>
  <c r="S631" i="2"/>
  <c r="R631" i="2"/>
  <c r="Q631" i="2"/>
  <c r="P631" i="2"/>
  <c r="O631" i="2"/>
  <c r="N631" i="2"/>
  <c r="M631" i="2"/>
  <c r="L631" i="2"/>
  <c r="K631" i="2"/>
  <c r="J631" i="2"/>
  <c r="I631" i="2"/>
  <c r="H631" i="2"/>
  <c r="G631" i="2"/>
  <c r="F631" i="2"/>
  <c r="E631" i="2"/>
  <c r="D631" i="2"/>
  <c r="C631" i="2"/>
  <c r="T630" i="2"/>
  <c r="S630" i="2"/>
  <c r="R630" i="2"/>
  <c r="Q630" i="2"/>
  <c r="P630" i="2"/>
  <c r="O630" i="2"/>
  <c r="N630" i="2"/>
  <c r="M630" i="2"/>
  <c r="L630" i="2"/>
  <c r="K630" i="2"/>
  <c r="J630" i="2"/>
  <c r="I630" i="2"/>
  <c r="H630" i="2"/>
  <c r="G630" i="2"/>
  <c r="F630" i="2"/>
  <c r="E630" i="2"/>
  <c r="D630" i="2"/>
  <c r="C630" i="2"/>
  <c r="T629" i="2"/>
  <c r="S629" i="2"/>
  <c r="R629" i="2"/>
  <c r="Q629" i="2"/>
  <c r="P629" i="2"/>
  <c r="O629" i="2"/>
  <c r="N629" i="2"/>
  <c r="M629" i="2"/>
  <c r="L629" i="2"/>
  <c r="K629" i="2"/>
  <c r="J629" i="2"/>
  <c r="I629" i="2"/>
  <c r="H629" i="2"/>
  <c r="G629" i="2"/>
  <c r="F629" i="2"/>
  <c r="E629" i="2"/>
  <c r="D629" i="2"/>
  <c r="C629" i="2"/>
  <c r="T628" i="2"/>
  <c r="S628" i="2"/>
  <c r="R628" i="2"/>
  <c r="Q628" i="2"/>
  <c r="P628" i="2"/>
  <c r="O628" i="2"/>
  <c r="N628" i="2"/>
  <c r="M628" i="2"/>
  <c r="L628" i="2"/>
  <c r="K628" i="2"/>
  <c r="J628" i="2"/>
  <c r="I628" i="2"/>
  <c r="H628" i="2"/>
  <c r="G628" i="2"/>
  <c r="F628" i="2"/>
  <c r="E628" i="2"/>
  <c r="D628" i="2"/>
  <c r="A628" i="2" s="1"/>
  <c r="C628" i="2"/>
  <c r="T627" i="2"/>
  <c r="S627" i="2"/>
  <c r="R627" i="2"/>
  <c r="Q627" i="2"/>
  <c r="P627" i="2"/>
  <c r="O627" i="2"/>
  <c r="N627" i="2"/>
  <c r="M627" i="2"/>
  <c r="L627" i="2"/>
  <c r="K627" i="2"/>
  <c r="J627" i="2"/>
  <c r="I627" i="2"/>
  <c r="H627" i="2"/>
  <c r="G627" i="2"/>
  <c r="F627" i="2"/>
  <c r="E627" i="2"/>
  <c r="D627" i="2"/>
  <c r="C627" i="2"/>
  <c r="T626" i="2"/>
  <c r="S626" i="2"/>
  <c r="R626" i="2"/>
  <c r="Q626" i="2"/>
  <c r="P626" i="2"/>
  <c r="O626" i="2"/>
  <c r="N626" i="2"/>
  <c r="M626" i="2"/>
  <c r="L626" i="2"/>
  <c r="K626" i="2"/>
  <c r="J626" i="2"/>
  <c r="I626" i="2"/>
  <c r="H626" i="2"/>
  <c r="G626" i="2"/>
  <c r="F626" i="2"/>
  <c r="E626" i="2"/>
  <c r="D626" i="2"/>
  <c r="C626" i="2"/>
  <c r="T625" i="2"/>
  <c r="S625" i="2"/>
  <c r="R625" i="2"/>
  <c r="Q625" i="2"/>
  <c r="P625" i="2"/>
  <c r="O625" i="2"/>
  <c r="N625" i="2"/>
  <c r="M625" i="2"/>
  <c r="L625" i="2"/>
  <c r="K625" i="2"/>
  <c r="J625" i="2"/>
  <c r="I625" i="2"/>
  <c r="H625" i="2"/>
  <c r="G625" i="2"/>
  <c r="F625" i="2"/>
  <c r="E625" i="2"/>
  <c r="B625" i="2" s="1"/>
  <c r="D625" i="2"/>
  <c r="C625" i="2"/>
  <c r="T624" i="2"/>
  <c r="S624" i="2"/>
  <c r="R624" i="2"/>
  <c r="Q624" i="2"/>
  <c r="P624" i="2"/>
  <c r="O624" i="2"/>
  <c r="N624" i="2"/>
  <c r="M624" i="2"/>
  <c r="L624" i="2"/>
  <c r="K624" i="2"/>
  <c r="J624" i="2"/>
  <c r="I624" i="2"/>
  <c r="H624" i="2"/>
  <c r="G624" i="2"/>
  <c r="F624" i="2"/>
  <c r="E624" i="2"/>
  <c r="B624" i="2" s="1"/>
  <c r="D624" i="2"/>
  <c r="C624" i="2"/>
  <c r="A624" i="2"/>
  <c r="T623" i="2"/>
  <c r="S623" i="2"/>
  <c r="R623" i="2"/>
  <c r="Q623" i="2"/>
  <c r="P623" i="2"/>
  <c r="O623" i="2"/>
  <c r="N623" i="2"/>
  <c r="M623" i="2"/>
  <c r="L623" i="2"/>
  <c r="K623" i="2"/>
  <c r="J623" i="2"/>
  <c r="I623" i="2"/>
  <c r="H623" i="2"/>
  <c r="G623" i="2"/>
  <c r="F623" i="2"/>
  <c r="E623" i="2"/>
  <c r="B623" i="2" s="1"/>
  <c r="D623" i="2"/>
  <c r="C623" i="2"/>
  <c r="T622" i="2"/>
  <c r="S622" i="2"/>
  <c r="R622" i="2"/>
  <c r="Q622" i="2"/>
  <c r="P622" i="2"/>
  <c r="O622" i="2"/>
  <c r="N622" i="2"/>
  <c r="M622" i="2"/>
  <c r="L622" i="2"/>
  <c r="K622" i="2"/>
  <c r="J622" i="2"/>
  <c r="I622" i="2"/>
  <c r="H622" i="2"/>
  <c r="G622" i="2"/>
  <c r="F622" i="2"/>
  <c r="E622" i="2"/>
  <c r="B622" i="2" s="1"/>
  <c r="D622" i="2"/>
  <c r="C622" i="2"/>
  <c r="A622" i="2" s="1"/>
  <c r="T621" i="2"/>
  <c r="S621" i="2"/>
  <c r="R621" i="2"/>
  <c r="Q621" i="2"/>
  <c r="P621" i="2"/>
  <c r="O621" i="2"/>
  <c r="N621" i="2"/>
  <c r="M621" i="2"/>
  <c r="L621" i="2"/>
  <c r="K621" i="2"/>
  <c r="J621" i="2"/>
  <c r="I621" i="2"/>
  <c r="H621" i="2"/>
  <c r="G621" i="2"/>
  <c r="F621" i="2"/>
  <c r="E621" i="2"/>
  <c r="B621" i="2" s="1"/>
  <c r="D621" i="2"/>
  <c r="C621" i="2"/>
  <c r="T620" i="2"/>
  <c r="S620" i="2"/>
  <c r="R620" i="2"/>
  <c r="Q620" i="2"/>
  <c r="P620" i="2"/>
  <c r="O620" i="2"/>
  <c r="N620" i="2"/>
  <c r="M620" i="2"/>
  <c r="L620" i="2"/>
  <c r="K620" i="2"/>
  <c r="J620" i="2"/>
  <c r="I620" i="2"/>
  <c r="H620" i="2"/>
  <c r="G620" i="2"/>
  <c r="F620" i="2"/>
  <c r="E620" i="2"/>
  <c r="B620" i="2" s="1"/>
  <c r="D620" i="2"/>
  <c r="C620" i="2"/>
  <c r="T619" i="2"/>
  <c r="S619" i="2"/>
  <c r="R619" i="2"/>
  <c r="Q619" i="2"/>
  <c r="P619" i="2"/>
  <c r="O619" i="2"/>
  <c r="N619" i="2"/>
  <c r="M619" i="2"/>
  <c r="L619" i="2"/>
  <c r="K619" i="2"/>
  <c r="J619" i="2"/>
  <c r="I619" i="2"/>
  <c r="H619" i="2"/>
  <c r="G619" i="2"/>
  <c r="F619" i="2"/>
  <c r="E619" i="2"/>
  <c r="B619" i="2" s="1"/>
  <c r="D619" i="2"/>
  <c r="C619" i="2"/>
  <c r="A619" i="2" s="1"/>
  <c r="T618" i="2"/>
  <c r="S618" i="2"/>
  <c r="R618" i="2"/>
  <c r="Q618" i="2"/>
  <c r="P618" i="2"/>
  <c r="O618" i="2"/>
  <c r="N618" i="2"/>
  <c r="M618" i="2"/>
  <c r="L618" i="2"/>
  <c r="K618" i="2"/>
  <c r="J618" i="2"/>
  <c r="I618" i="2"/>
  <c r="H618" i="2"/>
  <c r="G618" i="2"/>
  <c r="F618" i="2"/>
  <c r="E618" i="2"/>
  <c r="B618" i="2" s="1"/>
  <c r="D618" i="2"/>
  <c r="C618" i="2"/>
  <c r="T617" i="2"/>
  <c r="S617" i="2"/>
  <c r="R617" i="2"/>
  <c r="Q617" i="2"/>
  <c r="P617" i="2"/>
  <c r="O617" i="2"/>
  <c r="N617" i="2"/>
  <c r="M617" i="2"/>
  <c r="L617" i="2"/>
  <c r="K617" i="2"/>
  <c r="J617" i="2"/>
  <c r="I617" i="2"/>
  <c r="H617" i="2"/>
  <c r="G617" i="2"/>
  <c r="F617" i="2"/>
  <c r="E617" i="2"/>
  <c r="B617" i="2" s="1"/>
  <c r="D617" i="2"/>
  <c r="C617" i="2"/>
  <c r="T616" i="2"/>
  <c r="S616" i="2"/>
  <c r="R616" i="2"/>
  <c r="Q616" i="2"/>
  <c r="P616" i="2"/>
  <c r="O616" i="2"/>
  <c r="N616" i="2"/>
  <c r="M616" i="2"/>
  <c r="L616" i="2"/>
  <c r="K616" i="2"/>
  <c r="J616" i="2"/>
  <c r="I616" i="2"/>
  <c r="H616" i="2"/>
  <c r="G616" i="2"/>
  <c r="F616" i="2"/>
  <c r="E616" i="2"/>
  <c r="B616" i="2" s="1"/>
  <c r="D616" i="2"/>
  <c r="C616" i="2"/>
  <c r="T615" i="2"/>
  <c r="S615" i="2"/>
  <c r="R615" i="2"/>
  <c r="Q615" i="2"/>
  <c r="P615" i="2"/>
  <c r="O615" i="2"/>
  <c r="N615" i="2"/>
  <c r="M615" i="2"/>
  <c r="L615" i="2"/>
  <c r="K615" i="2"/>
  <c r="J615" i="2"/>
  <c r="I615" i="2"/>
  <c r="H615" i="2"/>
  <c r="G615" i="2"/>
  <c r="F615" i="2"/>
  <c r="E615" i="2"/>
  <c r="B615" i="2" s="1"/>
  <c r="D615" i="2"/>
  <c r="C615" i="2"/>
  <c r="T614" i="2"/>
  <c r="S614" i="2"/>
  <c r="R614" i="2"/>
  <c r="Q614" i="2"/>
  <c r="P614" i="2"/>
  <c r="O614" i="2"/>
  <c r="N614" i="2"/>
  <c r="M614" i="2"/>
  <c r="L614" i="2"/>
  <c r="K614" i="2"/>
  <c r="J614" i="2"/>
  <c r="I614" i="2"/>
  <c r="H614" i="2"/>
  <c r="G614" i="2"/>
  <c r="F614" i="2"/>
  <c r="E614" i="2"/>
  <c r="B614" i="2" s="1"/>
  <c r="D614" i="2"/>
  <c r="C614" i="2"/>
  <c r="T613" i="2"/>
  <c r="S613" i="2"/>
  <c r="R613" i="2"/>
  <c r="Q613" i="2"/>
  <c r="P613" i="2"/>
  <c r="O613" i="2"/>
  <c r="N613" i="2"/>
  <c r="M613" i="2"/>
  <c r="L613" i="2"/>
  <c r="K613" i="2"/>
  <c r="J613" i="2"/>
  <c r="I613" i="2"/>
  <c r="H613" i="2"/>
  <c r="G613" i="2"/>
  <c r="F613" i="2"/>
  <c r="E613" i="2"/>
  <c r="B613" i="2" s="1"/>
  <c r="D613" i="2"/>
  <c r="C613" i="2"/>
  <c r="A613" i="2"/>
  <c r="T612" i="2"/>
  <c r="S612" i="2"/>
  <c r="R612" i="2"/>
  <c r="Q612" i="2"/>
  <c r="P612" i="2"/>
  <c r="O612" i="2"/>
  <c r="N612" i="2"/>
  <c r="M612" i="2"/>
  <c r="L612" i="2"/>
  <c r="K612" i="2"/>
  <c r="J612" i="2"/>
  <c r="I612" i="2"/>
  <c r="H612" i="2"/>
  <c r="G612" i="2"/>
  <c r="F612" i="2"/>
  <c r="E612" i="2"/>
  <c r="B612" i="2" s="1"/>
  <c r="D612" i="2"/>
  <c r="C612" i="2"/>
  <c r="T611" i="2"/>
  <c r="S611" i="2"/>
  <c r="R611" i="2"/>
  <c r="Q611" i="2"/>
  <c r="P611" i="2"/>
  <c r="O611" i="2"/>
  <c r="N611" i="2"/>
  <c r="M611" i="2"/>
  <c r="L611" i="2"/>
  <c r="K611" i="2"/>
  <c r="J611" i="2"/>
  <c r="I611" i="2"/>
  <c r="H611" i="2"/>
  <c r="G611" i="2"/>
  <c r="F611" i="2"/>
  <c r="E611" i="2"/>
  <c r="B611" i="2" s="1"/>
  <c r="D611" i="2"/>
  <c r="C611" i="2"/>
  <c r="T610" i="2"/>
  <c r="S610" i="2"/>
  <c r="R610" i="2"/>
  <c r="Q610" i="2"/>
  <c r="P610" i="2"/>
  <c r="O610" i="2"/>
  <c r="N610" i="2"/>
  <c r="M610" i="2"/>
  <c r="L610" i="2"/>
  <c r="K610" i="2"/>
  <c r="J610" i="2"/>
  <c r="I610" i="2"/>
  <c r="H610" i="2"/>
  <c r="G610" i="2"/>
  <c r="F610" i="2"/>
  <c r="E610" i="2"/>
  <c r="B610" i="2" s="1"/>
  <c r="D610" i="2"/>
  <c r="C610" i="2"/>
  <c r="T609" i="2"/>
  <c r="S609" i="2"/>
  <c r="R609" i="2"/>
  <c r="Q609" i="2"/>
  <c r="P609" i="2"/>
  <c r="O609" i="2"/>
  <c r="N609" i="2"/>
  <c r="M609" i="2"/>
  <c r="L609" i="2"/>
  <c r="K609" i="2"/>
  <c r="J609" i="2"/>
  <c r="I609" i="2"/>
  <c r="H609" i="2"/>
  <c r="G609" i="2"/>
  <c r="F609" i="2"/>
  <c r="E609" i="2"/>
  <c r="B609" i="2" s="1"/>
  <c r="D609" i="2"/>
  <c r="C609" i="2"/>
  <c r="T608" i="2"/>
  <c r="S608" i="2"/>
  <c r="R608" i="2"/>
  <c r="Q608" i="2"/>
  <c r="P608" i="2"/>
  <c r="O608" i="2"/>
  <c r="N608" i="2"/>
  <c r="M608" i="2"/>
  <c r="L608" i="2"/>
  <c r="K608" i="2"/>
  <c r="J608" i="2"/>
  <c r="I608" i="2"/>
  <c r="H608" i="2"/>
  <c r="G608" i="2"/>
  <c r="F608" i="2"/>
  <c r="E608" i="2"/>
  <c r="B608" i="2" s="1"/>
  <c r="D608" i="2"/>
  <c r="C608" i="2"/>
  <c r="T607" i="2"/>
  <c r="S607" i="2"/>
  <c r="R607" i="2"/>
  <c r="Q607" i="2"/>
  <c r="P607" i="2"/>
  <c r="O607" i="2"/>
  <c r="N607" i="2"/>
  <c r="M607" i="2"/>
  <c r="L607" i="2"/>
  <c r="K607" i="2"/>
  <c r="J607" i="2"/>
  <c r="I607" i="2"/>
  <c r="H607" i="2"/>
  <c r="G607" i="2"/>
  <c r="F607" i="2"/>
  <c r="E607" i="2"/>
  <c r="B607" i="2" s="1"/>
  <c r="D607" i="2"/>
  <c r="C607" i="2"/>
  <c r="T606" i="2"/>
  <c r="S606" i="2"/>
  <c r="R606" i="2"/>
  <c r="Q606" i="2"/>
  <c r="P606" i="2"/>
  <c r="O606" i="2"/>
  <c r="N606" i="2"/>
  <c r="M606" i="2"/>
  <c r="L606" i="2"/>
  <c r="K606" i="2"/>
  <c r="J606" i="2"/>
  <c r="I606" i="2"/>
  <c r="H606" i="2"/>
  <c r="G606" i="2"/>
  <c r="F606" i="2"/>
  <c r="E606" i="2"/>
  <c r="B606" i="2" s="1"/>
  <c r="D606" i="2"/>
  <c r="C606" i="2"/>
  <c r="T605" i="2"/>
  <c r="S605" i="2"/>
  <c r="R605" i="2"/>
  <c r="Q605" i="2"/>
  <c r="P605" i="2"/>
  <c r="O605" i="2"/>
  <c r="N605" i="2"/>
  <c r="M605" i="2"/>
  <c r="L605" i="2"/>
  <c r="K605" i="2"/>
  <c r="J605" i="2"/>
  <c r="I605" i="2"/>
  <c r="H605" i="2"/>
  <c r="G605" i="2"/>
  <c r="F605" i="2"/>
  <c r="E605" i="2"/>
  <c r="B605" i="2" s="1"/>
  <c r="D605" i="2"/>
  <c r="C605" i="2"/>
  <c r="T604" i="2"/>
  <c r="S604" i="2"/>
  <c r="R604" i="2"/>
  <c r="Q604" i="2"/>
  <c r="P604" i="2"/>
  <c r="O604" i="2"/>
  <c r="N604" i="2"/>
  <c r="M604" i="2"/>
  <c r="L604" i="2"/>
  <c r="K604" i="2"/>
  <c r="J604" i="2"/>
  <c r="I604" i="2"/>
  <c r="H604" i="2"/>
  <c r="G604" i="2"/>
  <c r="F604" i="2"/>
  <c r="E604" i="2"/>
  <c r="B604" i="2" s="1"/>
  <c r="D604" i="2"/>
  <c r="C604" i="2"/>
  <c r="T603" i="2"/>
  <c r="S603" i="2"/>
  <c r="R603" i="2"/>
  <c r="Q603" i="2"/>
  <c r="P603" i="2"/>
  <c r="O603" i="2"/>
  <c r="N603" i="2"/>
  <c r="M603" i="2"/>
  <c r="L603" i="2"/>
  <c r="K603" i="2"/>
  <c r="J603" i="2"/>
  <c r="I603" i="2"/>
  <c r="H603" i="2"/>
  <c r="G603" i="2"/>
  <c r="F603" i="2"/>
  <c r="E603" i="2"/>
  <c r="B603" i="2" s="1"/>
  <c r="D603" i="2"/>
  <c r="C603" i="2"/>
  <c r="T602" i="2"/>
  <c r="S602" i="2"/>
  <c r="R602" i="2"/>
  <c r="Q602" i="2"/>
  <c r="P602" i="2"/>
  <c r="O602" i="2"/>
  <c r="N602" i="2"/>
  <c r="M602" i="2"/>
  <c r="L602" i="2"/>
  <c r="K602" i="2"/>
  <c r="J602" i="2"/>
  <c r="I602" i="2"/>
  <c r="H602" i="2"/>
  <c r="G602" i="2"/>
  <c r="F602" i="2"/>
  <c r="E602" i="2"/>
  <c r="B602" i="2" s="1"/>
  <c r="D602" i="2"/>
  <c r="C602" i="2"/>
  <c r="A602" i="2"/>
  <c r="T601" i="2"/>
  <c r="S601" i="2"/>
  <c r="R601" i="2"/>
  <c r="Q601" i="2"/>
  <c r="P601" i="2"/>
  <c r="O601" i="2"/>
  <c r="N601" i="2"/>
  <c r="M601" i="2"/>
  <c r="L601" i="2"/>
  <c r="K601" i="2"/>
  <c r="J601" i="2"/>
  <c r="I601" i="2"/>
  <c r="H601" i="2"/>
  <c r="G601" i="2"/>
  <c r="F601" i="2"/>
  <c r="E601" i="2"/>
  <c r="B601" i="2" s="1"/>
  <c r="D601" i="2"/>
  <c r="C601" i="2"/>
  <c r="T600" i="2"/>
  <c r="S600" i="2"/>
  <c r="R600" i="2"/>
  <c r="Q600" i="2"/>
  <c r="P600" i="2"/>
  <c r="O600" i="2"/>
  <c r="N600" i="2"/>
  <c r="M600" i="2"/>
  <c r="L600" i="2"/>
  <c r="K600" i="2"/>
  <c r="J600" i="2"/>
  <c r="I600" i="2"/>
  <c r="H600" i="2"/>
  <c r="G600" i="2"/>
  <c r="F600" i="2"/>
  <c r="E600" i="2"/>
  <c r="B600" i="2" s="1"/>
  <c r="D600" i="2"/>
  <c r="C600" i="2"/>
  <c r="T599" i="2"/>
  <c r="S599" i="2"/>
  <c r="R599" i="2"/>
  <c r="Q599" i="2"/>
  <c r="P599" i="2"/>
  <c r="O599" i="2"/>
  <c r="N599" i="2"/>
  <c r="M599" i="2"/>
  <c r="L599" i="2"/>
  <c r="K599" i="2"/>
  <c r="J599" i="2"/>
  <c r="I599" i="2"/>
  <c r="H599" i="2"/>
  <c r="G599" i="2"/>
  <c r="F599" i="2"/>
  <c r="E599" i="2"/>
  <c r="B599" i="2" s="1"/>
  <c r="D599" i="2"/>
  <c r="C599" i="2"/>
  <c r="T598" i="2"/>
  <c r="S598" i="2"/>
  <c r="R598" i="2"/>
  <c r="Q598" i="2"/>
  <c r="P598" i="2"/>
  <c r="O598" i="2"/>
  <c r="N598" i="2"/>
  <c r="M598" i="2"/>
  <c r="L598" i="2"/>
  <c r="K598" i="2"/>
  <c r="J598" i="2"/>
  <c r="I598" i="2"/>
  <c r="H598" i="2"/>
  <c r="G598" i="2"/>
  <c r="F598" i="2"/>
  <c r="E598" i="2"/>
  <c r="B598" i="2" s="1"/>
  <c r="D598" i="2"/>
  <c r="C598" i="2"/>
  <c r="A598" i="2" s="1"/>
  <c r="T597" i="2"/>
  <c r="S597" i="2"/>
  <c r="R597" i="2"/>
  <c r="Q597" i="2"/>
  <c r="P597" i="2"/>
  <c r="O597" i="2"/>
  <c r="N597" i="2"/>
  <c r="M597" i="2"/>
  <c r="L597" i="2"/>
  <c r="K597" i="2"/>
  <c r="J597" i="2"/>
  <c r="I597" i="2"/>
  <c r="H597" i="2"/>
  <c r="G597" i="2"/>
  <c r="F597" i="2"/>
  <c r="E597" i="2"/>
  <c r="B597" i="2" s="1"/>
  <c r="D597" i="2"/>
  <c r="A597" i="2" s="1"/>
  <c r="C597" i="2"/>
  <c r="T596" i="2"/>
  <c r="S596" i="2"/>
  <c r="R596" i="2"/>
  <c r="Q596" i="2"/>
  <c r="P596" i="2"/>
  <c r="O596" i="2"/>
  <c r="N596" i="2"/>
  <c r="M596" i="2"/>
  <c r="L596" i="2"/>
  <c r="K596" i="2"/>
  <c r="J596" i="2"/>
  <c r="I596" i="2"/>
  <c r="H596" i="2"/>
  <c r="G596" i="2"/>
  <c r="F596" i="2"/>
  <c r="E596" i="2"/>
  <c r="B596" i="2" s="1"/>
  <c r="D596" i="2"/>
  <c r="C596" i="2"/>
  <c r="A596" i="2"/>
  <c r="T595" i="2"/>
  <c r="S595" i="2"/>
  <c r="R595" i="2"/>
  <c r="Q595" i="2"/>
  <c r="P595" i="2"/>
  <c r="O595" i="2"/>
  <c r="N595" i="2"/>
  <c r="M595" i="2"/>
  <c r="L595" i="2"/>
  <c r="K595" i="2"/>
  <c r="J595" i="2"/>
  <c r="I595" i="2"/>
  <c r="H595" i="2"/>
  <c r="G595" i="2"/>
  <c r="F595" i="2"/>
  <c r="E595" i="2"/>
  <c r="B595" i="2" s="1"/>
  <c r="D595" i="2"/>
  <c r="C595" i="2"/>
  <c r="T594" i="2"/>
  <c r="S594" i="2"/>
  <c r="R594" i="2"/>
  <c r="Q594" i="2"/>
  <c r="P594" i="2"/>
  <c r="O594" i="2"/>
  <c r="N594" i="2"/>
  <c r="M594" i="2"/>
  <c r="L594" i="2"/>
  <c r="K594" i="2"/>
  <c r="J594" i="2"/>
  <c r="I594" i="2"/>
  <c r="H594" i="2"/>
  <c r="G594" i="2"/>
  <c r="F594" i="2"/>
  <c r="E594" i="2"/>
  <c r="B594" i="2" s="1"/>
  <c r="D594" i="2"/>
  <c r="C594" i="2"/>
  <c r="T593" i="2"/>
  <c r="S593" i="2"/>
  <c r="R593" i="2"/>
  <c r="Q593" i="2"/>
  <c r="P593" i="2"/>
  <c r="O593" i="2"/>
  <c r="N593" i="2"/>
  <c r="M593" i="2"/>
  <c r="L593" i="2"/>
  <c r="K593" i="2"/>
  <c r="J593" i="2"/>
  <c r="I593" i="2"/>
  <c r="H593" i="2"/>
  <c r="G593" i="2"/>
  <c r="F593" i="2"/>
  <c r="E593" i="2"/>
  <c r="B593" i="2" s="1"/>
  <c r="D593" i="2"/>
  <c r="C593" i="2"/>
  <c r="T592" i="2"/>
  <c r="S592" i="2"/>
  <c r="R592" i="2"/>
  <c r="Q592" i="2"/>
  <c r="P592" i="2"/>
  <c r="O592" i="2"/>
  <c r="N592" i="2"/>
  <c r="M592" i="2"/>
  <c r="L592" i="2"/>
  <c r="K592" i="2"/>
  <c r="J592" i="2"/>
  <c r="I592" i="2"/>
  <c r="H592" i="2"/>
  <c r="G592" i="2"/>
  <c r="F592" i="2"/>
  <c r="E592" i="2"/>
  <c r="B592" i="2" s="1"/>
  <c r="D592" i="2"/>
  <c r="C592" i="2"/>
  <c r="T591" i="2"/>
  <c r="S591" i="2"/>
  <c r="R591" i="2"/>
  <c r="Q591" i="2"/>
  <c r="P591" i="2"/>
  <c r="O591" i="2"/>
  <c r="N591" i="2"/>
  <c r="M591" i="2"/>
  <c r="L591" i="2"/>
  <c r="K591" i="2"/>
  <c r="J591" i="2"/>
  <c r="I591" i="2"/>
  <c r="H591" i="2"/>
  <c r="G591" i="2"/>
  <c r="F591" i="2"/>
  <c r="E591" i="2"/>
  <c r="B591" i="2" s="1"/>
  <c r="D591" i="2"/>
  <c r="C591" i="2"/>
  <c r="T590" i="2"/>
  <c r="S590" i="2"/>
  <c r="R590" i="2"/>
  <c r="Q590" i="2"/>
  <c r="P590" i="2"/>
  <c r="O590" i="2"/>
  <c r="N590" i="2"/>
  <c r="M590" i="2"/>
  <c r="L590" i="2"/>
  <c r="K590" i="2"/>
  <c r="J590" i="2"/>
  <c r="I590" i="2"/>
  <c r="H590" i="2"/>
  <c r="G590" i="2"/>
  <c r="F590" i="2"/>
  <c r="E590" i="2"/>
  <c r="B590" i="2" s="1"/>
  <c r="D590" i="2"/>
  <c r="C590" i="2"/>
  <c r="T589" i="2"/>
  <c r="S589" i="2"/>
  <c r="R589" i="2"/>
  <c r="Q589" i="2"/>
  <c r="P589" i="2"/>
  <c r="O589" i="2"/>
  <c r="N589" i="2"/>
  <c r="M589" i="2"/>
  <c r="L589" i="2"/>
  <c r="K589" i="2"/>
  <c r="J589" i="2"/>
  <c r="I589" i="2"/>
  <c r="H589" i="2"/>
  <c r="G589" i="2"/>
  <c r="F589" i="2"/>
  <c r="E589" i="2"/>
  <c r="B589" i="2" s="1"/>
  <c r="D589" i="2"/>
  <c r="C589" i="2"/>
  <c r="T588" i="2"/>
  <c r="S588" i="2"/>
  <c r="R588" i="2"/>
  <c r="Q588" i="2"/>
  <c r="P588" i="2"/>
  <c r="O588" i="2"/>
  <c r="N588" i="2"/>
  <c r="M588" i="2"/>
  <c r="L588" i="2"/>
  <c r="K588" i="2"/>
  <c r="J588" i="2"/>
  <c r="I588" i="2"/>
  <c r="H588" i="2"/>
  <c r="G588" i="2"/>
  <c r="F588" i="2"/>
  <c r="E588" i="2"/>
  <c r="B588" i="2" s="1"/>
  <c r="D588" i="2"/>
  <c r="C588" i="2"/>
  <c r="T587" i="2"/>
  <c r="S587" i="2"/>
  <c r="R587" i="2"/>
  <c r="Q587" i="2"/>
  <c r="P587" i="2"/>
  <c r="O587" i="2"/>
  <c r="N587" i="2"/>
  <c r="M587" i="2"/>
  <c r="L587" i="2"/>
  <c r="K587" i="2"/>
  <c r="J587" i="2"/>
  <c r="I587" i="2"/>
  <c r="H587" i="2"/>
  <c r="G587" i="2"/>
  <c r="F587" i="2"/>
  <c r="E587" i="2"/>
  <c r="B587" i="2" s="1"/>
  <c r="D587" i="2"/>
  <c r="C587" i="2"/>
  <c r="T586" i="2"/>
  <c r="S586" i="2"/>
  <c r="R586" i="2"/>
  <c r="Q586" i="2"/>
  <c r="P586" i="2"/>
  <c r="O586" i="2"/>
  <c r="N586" i="2"/>
  <c r="M586" i="2"/>
  <c r="L586" i="2"/>
  <c r="K586" i="2"/>
  <c r="J586" i="2"/>
  <c r="I586" i="2"/>
  <c r="H586" i="2"/>
  <c r="G586" i="2"/>
  <c r="F586" i="2"/>
  <c r="E586" i="2"/>
  <c r="B586" i="2" s="1"/>
  <c r="D586" i="2"/>
  <c r="C586" i="2"/>
  <c r="T585" i="2"/>
  <c r="S585" i="2"/>
  <c r="R585" i="2"/>
  <c r="Q585" i="2"/>
  <c r="P585" i="2"/>
  <c r="O585" i="2"/>
  <c r="N585" i="2"/>
  <c r="M585" i="2"/>
  <c r="L585" i="2"/>
  <c r="K585" i="2"/>
  <c r="J585" i="2"/>
  <c r="I585" i="2"/>
  <c r="H585" i="2"/>
  <c r="G585" i="2"/>
  <c r="F585" i="2"/>
  <c r="E585" i="2"/>
  <c r="B585" i="2" s="1"/>
  <c r="D585" i="2"/>
  <c r="C585" i="2"/>
  <c r="T584" i="2"/>
  <c r="S584" i="2"/>
  <c r="R584" i="2"/>
  <c r="Q584" i="2"/>
  <c r="P584" i="2"/>
  <c r="O584" i="2"/>
  <c r="N584" i="2"/>
  <c r="M584" i="2"/>
  <c r="L584" i="2"/>
  <c r="K584" i="2"/>
  <c r="J584" i="2"/>
  <c r="I584" i="2"/>
  <c r="H584" i="2"/>
  <c r="G584" i="2"/>
  <c r="F584" i="2"/>
  <c r="E584" i="2"/>
  <c r="B584" i="2" s="1"/>
  <c r="D584" i="2"/>
  <c r="C584" i="2"/>
  <c r="T583" i="2"/>
  <c r="S583" i="2"/>
  <c r="R583" i="2"/>
  <c r="Q583" i="2"/>
  <c r="P583" i="2"/>
  <c r="O583" i="2"/>
  <c r="N583" i="2"/>
  <c r="M583" i="2"/>
  <c r="L583" i="2"/>
  <c r="K583" i="2"/>
  <c r="J583" i="2"/>
  <c r="I583" i="2"/>
  <c r="H583" i="2"/>
  <c r="G583" i="2"/>
  <c r="F583" i="2"/>
  <c r="E583" i="2"/>
  <c r="B583" i="2" s="1"/>
  <c r="D583" i="2"/>
  <c r="C583" i="2"/>
  <c r="T582" i="2"/>
  <c r="S582" i="2"/>
  <c r="R582" i="2"/>
  <c r="Q582" i="2"/>
  <c r="P582" i="2"/>
  <c r="O582" i="2"/>
  <c r="N582" i="2"/>
  <c r="M582" i="2"/>
  <c r="L582" i="2"/>
  <c r="K582" i="2"/>
  <c r="J582" i="2"/>
  <c r="I582" i="2"/>
  <c r="H582" i="2"/>
  <c r="G582" i="2"/>
  <c r="F582" i="2"/>
  <c r="E582" i="2"/>
  <c r="B582" i="2" s="1"/>
  <c r="D582" i="2"/>
  <c r="C582" i="2"/>
  <c r="T581" i="2"/>
  <c r="S581" i="2"/>
  <c r="R581" i="2"/>
  <c r="Q581" i="2"/>
  <c r="P581" i="2"/>
  <c r="O581" i="2"/>
  <c r="N581" i="2"/>
  <c r="M581" i="2"/>
  <c r="L581" i="2"/>
  <c r="K581" i="2"/>
  <c r="J581" i="2"/>
  <c r="I581" i="2"/>
  <c r="H581" i="2"/>
  <c r="G581" i="2"/>
  <c r="F581" i="2"/>
  <c r="E581" i="2"/>
  <c r="B581" i="2" s="1"/>
  <c r="D581" i="2"/>
  <c r="C581" i="2"/>
  <c r="T580" i="2"/>
  <c r="S580" i="2"/>
  <c r="R580" i="2"/>
  <c r="Q580" i="2"/>
  <c r="P580" i="2"/>
  <c r="O580" i="2"/>
  <c r="N580" i="2"/>
  <c r="M580" i="2"/>
  <c r="L580" i="2"/>
  <c r="K580" i="2"/>
  <c r="J580" i="2"/>
  <c r="I580" i="2"/>
  <c r="H580" i="2"/>
  <c r="G580" i="2"/>
  <c r="F580" i="2"/>
  <c r="E580" i="2"/>
  <c r="B580" i="2" s="1"/>
  <c r="D580" i="2"/>
  <c r="C580" i="2"/>
  <c r="T579" i="2"/>
  <c r="S579" i="2"/>
  <c r="R579" i="2"/>
  <c r="Q579" i="2"/>
  <c r="P579" i="2"/>
  <c r="O579" i="2"/>
  <c r="N579" i="2"/>
  <c r="M579" i="2"/>
  <c r="L579" i="2"/>
  <c r="K579" i="2"/>
  <c r="J579" i="2"/>
  <c r="I579" i="2"/>
  <c r="H579" i="2"/>
  <c r="G579" i="2"/>
  <c r="F579" i="2"/>
  <c r="E579" i="2"/>
  <c r="B579" i="2" s="1"/>
  <c r="D579" i="2"/>
  <c r="C579" i="2"/>
  <c r="T578" i="2"/>
  <c r="S578" i="2"/>
  <c r="R578" i="2"/>
  <c r="Q578" i="2"/>
  <c r="P578" i="2"/>
  <c r="O578" i="2"/>
  <c r="N578" i="2"/>
  <c r="M578" i="2"/>
  <c r="L578" i="2"/>
  <c r="K578" i="2"/>
  <c r="J578" i="2"/>
  <c r="I578" i="2"/>
  <c r="H578" i="2"/>
  <c r="G578" i="2"/>
  <c r="F578" i="2"/>
  <c r="E578" i="2"/>
  <c r="B578" i="2" s="1"/>
  <c r="D578" i="2"/>
  <c r="C578" i="2"/>
  <c r="T577" i="2"/>
  <c r="S577" i="2"/>
  <c r="R577" i="2"/>
  <c r="Q577" i="2"/>
  <c r="P577" i="2"/>
  <c r="O577" i="2"/>
  <c r="N577" i="2"/>
  <c r="M577" i="2"/>
  <c r="L577" i="2"/>
  <c r="K577" i="2"/>
  <c r="J577" i="2"/>
  <c r="I577" i="2"/>
  <c r="H577" i="2"/>
  <c r="G577" i="2"/>
  <c r="F577" i="2"/>
  <c r="E577" i="2"/>
  <c r="B577" i="2" s="1"/>
  <c r="D577" i="2"/>
  <c r="C577" i="2"/>
  <c r="T576" i="2"/>
  <c r="S576" i="2"/>
  <c r="R576" i="2"/>
  <c r="Q576" i="2"/>
  <c r="P576" i="2"/>
  <c r="O576" i="2"/>
  <c r="N576" i="2"/>
  <c r="M576" i="2"/>
  <c r="L576" i="2"/>
  <c r="K576" i="2"/>
  <c r="J576" i="2"/>
  <c r="I576" i="2"/>
  <c r="H576" i="2"/>
  <c r="G576" i="2"/>
  <c r="F576" i="2"/>
  <c r="E576" i="2"/>
  <c r="B576" i="2" s="1"/>
  <c r="D576" i="2"/>
  <c r="C576" i="2"/>
  <c r="T575" i="2"/>
  <c r="S575" i="2"/>
  <c r="R575" i="2"/>
  <c r="Q575" i="2"/>
  <c r="P575" i="2"/>
  <c r="O575" i="2"/>
  <c r="N575" i="2"/>
  <c r="M575" i="2"/>
  <c r="L575" i="2"/>
  <c r="K575" i="2"/>
  <c r="J575" i="2"/>
  <c r="I575" i="2"/>
  <c r="H575" i="2"/>
  <c r="G575" i="2"/>
  <c r="F575" i="2"/>
  <c r="E575" i="2"/>
  <c r="B575" i="2" s="1"/>
  <c r="D575" i="2"/>
  <c r="C575" i="2"/>
  <c r="T574" i="2"/>
  <c r="S574" i="2"/>
  <c r="R574" i="2"/>
  <c r="Q574" i="2"/>
  <c r="P574" i="2"/>
  <c r="O574" i="2"/>
  <c r="N574" i="2"/>
  <c r="M574" i="2"/>
  <c r="L574" i="2"/>
  <c r="K574" i="2"/>
  <c r="J574" i="2"/>
  <c r="I574" i="2"/>
  <c r="H574" i="2"/>
  <c r="G574" i="2"/>
  <c r="F574" i="2"/>
  <c r="E574" i="2"/>
  <c r="B574" i="2" s="1"/>
  <c r="D574" i="2"/>
  <c r="C574" i="2"/>
  <c r="T573" i="2"/>
  <c r="S573" i="2"/>
  <c r="R573" i="2"/>
  <c r="Q573" i="2"/>
  <c r="P573" i="2"/>
  <c r="O573" i="2"/>
  <c r="N573" i="2"/>
  <c r="M573" i="2"/>
  <c r="L573" i="2"/>
  <c r="K573" i="2"/>
  <c r="J573" i="2"/>
  <c r="I573" i="2"/>
  <c r="H573" i="2"/>
  <c r="G573" i="2"/>
  <c r="F573" i="2"/>
  <c r="E573" i="2"/>
  <c r="B573" i="2" s="1"/>
  <c r="D573" i="2"/>
  <c r="C573" i="2"/>
  <c r="T572" i="2"/>
  <c r="S572" i="2"/>
  <c r="R572" i="2"/>
  <c r="Q572" i="2"/>
  <c r="P572" i="2"/>
  <c r="O572" i="2"/>
  <c r="N572" i="2"/>
  <c r="M572" i="2"/>
  <c r="L572" i="2"/>
  <c r="K572" i="2"/>
  <c r="J572" i="2"/>
  <c r="I572" i="2"/>
  <c r="H572" i="2"/>
  <c r="G572" i="2"/>
  <c r="F572" i="2"/>
  <c r="E572" i="2"/>
  <c r="B572" i="2" s="1"/>
  <c r="D572" i="2"/>
  <c r="C572" i="2"/>
  <c r="T571" i="2"/>
  <c r="S571" i="2"/>
  <c r="R571" i="2"/>
  <c r="Q571" i="2"/>
  <c r="P571" i="2"/>
  <c r="O571" i="2"/>
  <c r="N571" i="2"/>
  <c r="M571" i="2"/>
  <c r="L571" i="2"/>
  <c r="K571" i="2"/>
  <c r="J571" i="2"/>
  <c r="I571" i="2"/>
  <c r="H571" i="2"/>
  <c r="G571" i="2"/>
  <c r="F571" i="2"/>
  <c r="E571" i="2"/>
  <c r="B571" i="2" s="1"/>
  <c r="D571" i="2"/>
  <c r="C571" i="2"/>
  <c r="A571" i="2" s="1"/>
  <c r="T570" i="2"/>
  <c r="S570" i="2"/>
  <c r="R570" i="2"/>
  <c r="Q570" i="2"/>
  <c r="P570" i="2"/>
  <c r="O570" i="2"/>
  <c r="N570" i="2"/>
  <c r="M570" i="2"/>
  <c r="L570" i="2"/>
  <c r="K570" i="2"/>
  <c r="J570" i="2"/>
  <c r="I570" i="2"/>
  <c r="H570" i="2"/>
  <c r="G570" i="2"/>
  <c r="F570" i="2"/>
  <c r="E570" i="2"/>
  <c r="B570" i="2" s="1"/>
  <c r="D570" i="2"/>
  <c r="C570" i="2"/>
  <c r="T569" i="2"/>
  <c r="S569" i="2"/>
  <c r="R569" i="2"/>
  <c r="Q569" i="2"/>
  <c r="P569" i="2"/>
  <c r="O569" i="2"/>
  <c r="N569" i="2"/>
  <c r="M569" i="2"/>
  <c r="L569" i="2"/>
  <c r="K569" i="2"/>
  <c r="J569" i="2"/>
  <c r="I569" i="2"/>
  <c r="H569" i="2"/>
  <c r="G569" i="2"/>
  <c r="F569" i="2"/>
  <c r="E569" i="2"/>
  <c r="B569" i="2" s="1"/>
  <c r="D569" i="2"/>
  <c r="C569" i="2"/>
  <c r="T568" i="2"/>
  <c r="S568" i="2"/>
  <c r="R568" i="2"/>
  <c r="Q568" i="2"/>
  <c r="P568" i="2"/>
  <c r="O568" i="2"/>
  <c r="N568" i="2"/>
  <c r="M568" i="2"/>
  <c r="L568" i="2"/>
  <c r="K568" i="2"/>
  <c r="J568" i="2"/>
  <c r="I568" i="2"/>
  <c r="H568" i="2"/>
  <c r="G568" i="2"/>
  <c r="F568" i="2"/>
  <c r="E568" i="2"/>
  <c r="B568" i="2" s="1"/>
  <c r="D568" i="2"/>
  <c r="C568" i="2"/>
  <c r="A568" i="2" s="1"/>
  <c r="T567" i="2"/>
  <c r="S567" i="2"/>
  <c r="R567" i="2"/>
  <c r="Q567" i="2"/>
  <c r="P567" i="2"/>
  <c r="O567" i="2"/>
  <c r="N567" i="2"/>
  <c r="M567" i="2"/>
  <c r="L567" i="2"/>
  <c r="K567" i="2"/>
  <c r="J567" i="2"/>
  <c r="I567" i="2"/>
  <c r="H567" i="2"/>
  <c r="G567" i="2"/>
  <c r="F567" i="2"/>
  <c r="E567" i="2"/>
  <c r="B567" i="2" s="1"/>
  <c r="D567" i="2"/>
  <c r="C567" i="2"/>
  <c r="T566" i="2"/>
  <c r="S566" i="2"/>
  <c r="R566" i="2"/>
  <c r="Q566" i="2"/>
  <c r="P566" i="2"/>
  <c r="O566" i="2"/>
  <c r="N566" i="2"/>
  <c r="M566" i="2"/>
  <c r="L566" i="2"/>
  <c r="K566" i="2"/>
  <c r="J566" i="2"/>
  <c r="I566" i="2"/>
  <c r="H566" i="2"/>
  <c r="G566" i="2"/>
  <c r="F566" i="2"/>
  <c r="E566" i="2"/>
  <c r="B566" i="2" s="1"/>
  <c r="D566" i="2"/>
  <c r="C566" i="2"/>
  <c r="T565" i="2"/>
  <c r="S565" i="2"/>
  <c r="R565" i="2"/>
  <c r="Q565" i="2"/>
  <c r="P565" i="2"/>
  <c r="O565" i="2"/>
  <c r="N565" i="2"/>
  <c r="M565" i="2"/>
  <c r="L565" i="2"/>
  <c r="K565" i="2"/>
  <c r="J565" i="2"/>
  <c r="I565" i="2"/>
  <c r="H565" i="2"/>
  <c r="G565" i="2"/>
  <c r="F565" i="2"/>
  <c r="E565" i="2"/>
  <c r="B565" i="2" s="1"/>
  <c r="D565" i="2"/>
  <c r="C565" i="2"/>
  <c r="T564" i="2"/>
  <c r="S564" i="2"/>
  <c r="R564" i="2"/>
  <c r="Q564" i="2"/>
  <c r="P564" i="2"/>
  <c r="O564" i="2"/>
  <c r="N564" i="2"/>
  <c r="M564" i="2"/>
  <c r="L564" i="2"/>
  <c r="K564" i="2"/>
  <c r="J564" i="2"/>
  <c r="I564" i="2"/>
  <c r="H564" i="2"/>
  <c r="G564" i="2"/>
  <c r="F564" i="2"/>
  <c r="E564" i="2"/>
  <c r="B564" i="2" s="1"/>
  <c r="D564" i="2"/>
  <c r="C564" i="2"/>
  <c r="T563" i="2"/>
  <c r="S563" i="2"/>
  <c r="R563" i="2"/>
  <c r="Q563" i="2"/>
  <c r="P563" i="2"/>
  <c r="O563" i="2"/>
  <c r="N563" i="2"/>
  <c r="M563" i="2"/>
  <c r="L563" i="2"/>
  <c r="K563" i="2"/>
  <c r="J563" i="2"/>
  <c r="I563" i="2"/>
  <c r="H563" i="2"/>
  <c r="G563" i="2"/>
  <c r="F563" i="2"/>
  <c r="E563" i="2"/>
  <c r="B563" i="2" s="1"/>
  <c r="D563" i="2"/>
  <c r="C563" i="2"/>
  <c r="T562" i="2"/>
  <c r="S562" i="2"/>
  <c r="R562" i="2"/>
  <c r="Q562" i="2"/>
  <c r="P562" i="2"/>
  <c r="O562" i="2"/>
  <c r="N562" i="2"/>
  <c r="M562" i="2"/>
  <c r="L562" i="2"/>
  <c r="K562" i="2"/>
  <c r="J562" i="2"/>
  <c r="I562" i="2"/>
  <c r="H562" i="2"/>
  <c r="G562" i="2"/>
  <c r="F562" i="2"/>
  <c r="E562" i="2"/>
  <c r="B562" i="2" s="1"/>
  <c r="D562" i="2"/>
  <c r="C562" i="2"/>
  <c r="T561" i="2"/>
  <c r="S561" i="2"/>
  <c r="R561" i="2"/>
  <c r="Q561" i="2"/>
  <c r="P561" i="2"/>
  <c r="O561" i="2"/>
  <c r="N561" i="2"/>
  <c r="M561" i="2"/>
  <c r="L561" i="2"/>
  <c r="K561" i="2"/>
  <c r="J561" i="2"/>
  <c r="I561" i="2"/>
  <c r="H561" i="2"/>
  <c r="G561" i="2"/>
  <c r="F561" i="2"/>
  <c r="E561" i="2"/>
  <c r="B561" i="2" s="1"/>
  <c r="D561" i="2"/>
  <c r="C561" i="2"/>
  <c r="T560" i="2"/>
  <c r="S560" i="2"/>
  <c r="R560" i="2"/>
  <c r="Q560" i="2"/>
  <c r="P560" i="2"/>
  <c r="O560" i="2"/>
  <c r="N560" i="2"/>
  <c r="M560" i="2"/>
  <c r="L560" i="2"/>
  <c r="K560" i="2"/>
  <c r="J560" i="2"/>
  <c r="I560" i="2"/>
  <c r="H560" i="2"/>
  <c r="G560" i="2"/>
  <c r="F560" i="2"/>
  <c r="E560" i="2"/>
  <c r="B560" i="2" s="1"/>
  <c r="D560" i="2"/>
  <c r="C560" i="2"/>
  <c r="T559" i="2"/>
  <c r="S559" i="2"/>
  <c r="R559" i="2"/>
  <c r="Q559" i="2"/>
  <c r="P559" i="2"/>
  <c r="O559" i="2"/>
  <c r="N559" i="2"/>
  <c r="M559" i="2"/>
  <c r="L559" i="2"/>
  <c r="K559" i="2"/>
  <c r="J559" i="2"/>
  <c r="I559" i="2"/>
  <c r="H559" i="2"/>
  <c r="G559" i="2"/>
  <c r="F559" i="2"/>
  <c r="E559" i="2"/>
  <c r="B559" i="2" s="1"/>
  <c r="D559" i="2"/>
  <c r="A559" i="2" s="1"/>
  <c r="C559" i="2"/>
  <c r="T558" i="2"/>
  <c r="S558" i="2"/>
  <c r="R558" i="2"/>
  <c r="Q558" i="2"/>
  <c r="P558" i="2"/>
  <c r="O558" i="2"/>
  <c r="N558" i="2"/>
  <c r="M558" i="2"/>
  <c r="L558" i="2"/>
  <c r="K558" i="2"/>
  <c r="J558" i="2"/>
  <c r="I558" i="2"/>
  <c r="H558" i="2"/>
  <c r="G558" i="2"/>
  <c r="F558" i="2"/>
  <c r="E558" i="2"/>
  <c r="B558" i="2" s="1"/>
  <c r="D558" i="2"/>
  <c r="C558" i="2"/>
  <c r="T557" i="2"/>
  <c r="S557" i="2"/>
  <c r="R557" i="2"/>
  <c r="Q557" i="2"/>
  <c r="P557" i="2"/>
  <c r="O557" i="2"/>
  <c r="N557" i="2"/>
  <c r="M557" i="2"/>
  <c r="L557" i="2"/>
  <c r="K557" i="2"/>
  <c r="J557" i="2"/>
  <c r="I557" i="2"/>
  <c r="H557" i="2"/>
  <c r="G557" i="2"/>
  <c r="F557" i="2"/>
  <c r="E557" i="2"/>
  <c r="B557" i="2" s="1"/>
  <c r="D557" i="2"/>
  <c r="C557" i="2"/>
  <c r="T556" i="2"/>
  <c r="S556" i="2"/>
  <c r="R556" i="2"/>
  <c r="Q556" i="2"/>
  <c r="P556" i="2"/>
  <c r="O556" i="2"/>
  <c r="N556" i="2"/>
  <c r="M556" i="2"/>
  <c r="L556" i="2"/>
  <c r="K556" i="2"/>
  <c r="J556" i="2"/>
  <c r="I556" i="2"/>
  <c r="H556" i="2"/>
  <c r="G556" i="2"/>
  <c r="F556" i="2"/>
  <c r="E556" i="2"/>
  <c r="B556" i="2" s="1"/>
  <c r="D556" i="2"/>
  <c r="A556" i="2" s="1"/>
  <c r="C556" i="2"/>
  <c r="T555" i="2"/>
  <c r="S555" i="2"/>
  <c r="R555" i="2"/>
  <c r="Q555" i="2"/>
  <c r="P555" i="2"/>
  <c r="O555" i="2"/>
  <c r="N555" i="2"/>
  <c r="M555" i="2"/>
  <c r="L555" i="2"/>
  <c r="K555" i="2"/>
  <c r="J555" i="2"/>
  <c r="I555" i="2"/>
  <c r="H555" i="2"/>
  <c r="G555" i="2"/>
  <c r="F555" i="2"/>
  <c r="E555" i="2"/>
  <c r="B555" i="2" s="1"/>
  <c r="D555" i="2"/>
  <c r="C555" i="2"/>
  <c r="T554" i="2"/>
  <c r="S554" i="2"/>
  <c r="R554" i="2"/>
  <c r="Q554" i="2"/>
  <c r="P554" i="2"/>
  <c r="O554" i="2"/>
  <c r="N554" i="2"/>
  <c r="M554" i="2"/>
  <c r="L554" i="2"/>
  <c r="K554" i="2"/>
  <c r="J554" i="2"/>
  <c r="I554" i="2"/>
  <c r="H554" i="2"/>
  <c r="G554" i="2"/>
  <c r="F554" i="2"/>
  <c r="E554" i="2"/>
  <c r="B554" i="2" s="1"/>
  <c r="D554" i="2"/>
  <c r="C554" i="2"/>
  <c r="T553" i="2"/>
  <c r="S553" i="2"/>
  <c r="R553" i="2"/>
  <c r="Q553" i="2"/>
  <c r="P553" i="2"/>
  <c r="O553" i="2"/>
  <c r="N553" i="2"/>
  <c r="M553" i="2"/>
  <c r="L553" i="2"/>
  <c r="K553" i="2"/>
  <c r="J553" i="2"/>
  <c r="I553" i="2"/>
  <c r="H553" i="2"/>
  <c r="G553" i="2"/>
  <c r="F553" i="2"/>
  <c r="E553" i="2"/>
  <c r="B553" i="2" s="1"/>
  <c r="D553" i="2"/>
  <c r="C553" i="2"/>
  <c r="T552" i="2"/>
  <c r="S552" i="2"/>
  <c r="R552" i="2"/>
  <c r="Q552" i="2"/>
  <c r="P552" i="2"/>
  <c r="O552" i="2"/>
  <c r="N552" i="2"/>
  <c r="M552" i="2"/>
  <c r="L552" i="2"/>
  <c r="K552" i="2"/>
  <c r="J552" i="2"/>
  <c r="I552" i="2"/>
  <c r="H552" i="2"/>
  <c r="G552" i="2"/>
  <c r="F552" i="2"/>
  <c r="E552" i="2"/>
  <c r="B552" i="2" s="1"/>
  <c r="D552" i="2"/>
  <c r="C552" i="2"/>
  <c r="T551" i="2"/>
  <c r="S551" i="2"/>
  <c r="R551" i="2"/>
  <c r="Q551" i="2"/>
  <c r="P551" i="2"/>
  <c r="O551" i="2"/>
  <c r="N551" i="2"/>
  <c r="M551" i="2"/>
  <c r="L551" i="2"/>
  <c r="K551" i="2"/>
  <c r="J551" i="2"/>
  <c r="I551" i="2"/>
  <c r="H551" i="2"/>
  <c r="G551" i="2"/>
  <c r="F551" i="2"/>
  <c r="E551" i="2"/>
  <c r="B551" i="2" s="1"/>
  <c r="D551" i="2"/>
  <c r="C551" i="2"/>
  <c r="T550" i="2"/>
  <c r="S550" i="2"/>
  <c r="R550" i="2"/>
  <c r="Q550" i="2"/>
  <c r="P550" i="2"/>
  <c r="O550" i="2"/>
  <c r="N550" i="2"/>
  <c r="M550" i="2"/>
  <c r="L550" i="2"/>
  <c r="K550" i="2"/>
  <c r="J550" i="2"/>
  <c r="I550" i="2"/>
  <c r="H550" i="2"/>
  <c r="G550" i="2"/>
  <c r="F550" i="2"/>
  <c r="E550" i="2"/>
  <c r="B550" i="2" s="1"/>
  <c r="D550" i="2"/>
  <c r="C550" i="2"/>
  <c r="T549" i="2"/>
  <c r="S549" i="2"/>
  <c r="R549" i="2"/>
  <c r="Q549" i="2"/>
  <c r="P549" i="2"/>
  <c r="O549" i="2"/>
  <c r="N549" i="2"/>
  <c r="M549" i="2"/>
  <c r="L549" i="2"/>
  <c r="K549" i="2"/>
  <c r="J549" i="2"/>
  <c r="I549" i="2"/>
  <c r="H549" i="2"/>
  <c r="G549" i="2"/>
  <c r="F549" i="2"/>
  <c r="E549" i="2"/>
  <c r="B549" i="2" s="1"/>
  <c r="D549" i="2"/>
  <c r="C549" i="2"/>
  <c r="A549" i="2" s="1"/>
  <c r="T548" i="2"/>
  <c r="S548" i="2"/>
  <c r="R548" i="2"/>
  <c r="Q548" i="2"/>
  <c r="P548" i="2"/>
  <c r="O548" i="2"/>
  <c r="N548" i="2"/>
  <c r="M548" i="2"/>
  <c r="L548" i="2"/>
  <c r="K548" i="2"/>
  <c r="J548" i="2"/>
  <c r="I548" i="2"/>
  <c r="H548" i="2"/>
  <c r="G548" i="2"/>
  <c r="F548" i="2"/>
  <c r="E548" i="2"/>
  <c r="B548" i="2" s="1"/>
  <c r="D548" i="2"/>
  <c r="C548" i="2"/>
  <c r="T547" i="2"/>
  <c r="S547" i="2"/>
  <c r="R547" i="2"/>
  <c r="Q547" i="2"/>
  <c r="P547" i="2"/>
  <c r="O547" i="2"/>
  <c r="N547" i="2"/>
  <c r="M547" i="2"/>
  <c r="L547" i="2"/>
  <c r="K547" i="2"/>
  <c r="J547" i="2"/>
  <c r="I547" i="2"/>
  <c r="H547" i="2"/>
  <c r="G547" i="2"/>
  <c r="F547" i="2"/>
  <c r="E547" i="2"/>
  <c r="B547" i="2" s="1"/>
  <c r="D547" i="2"/>
  <c r="C547" i="2"/>
  <c r="T546" i="2"/>
  <c r="S546" i="2"/>
  <c r="R546" i="2"/>
  <c r="Q546" i="2"/>
  <c r="P546" i="2"/>
  <c r="O546" i="2"/>
  <c r="N546" i="2"/>
  <c r="M546" i="2"/>
  <c r="L546" i="2"/>
  <c r="K546" i="2"/>
  <c r="J546" i="2"/>
  <c r="I546" i="2"/>
  <c r="H546" i="2"/>
  <c r="G546" i="2"/>
  <c r="F546" i="2"/>
  <c r="E546" i="2"/>
  <c r="B546" i="2" s="1"/>
  <c r="D546" i="2"/>
  <c r="C546" i="2"/>
  <c r="T545" i="2"/>
  <c r="S545" i="2"/>
  <c r="R545" i="2"/>
  <c r="Q545" i="2"/>
  <c r="P545" i="2"/>
  <c r="O545" i="2"/>
  <c r="N545" i="2"/>
  <c r="M545" i="2"/>
  <c r="L545" i="2"/>
  <c r="K545" i="2"/>
  <c r="J545" i="2"/>
  <c r="I545" i="2"/>
  <c r="H545" i="2"/>
  <c r="G545" i="2"/>
  <c r="F545" i="2"/>
  <c r="E545" i="2"/>
  <c r="B545" i="2" s="1"/>
  <c r="D545" i="2"/>
  <c r="C545" i="2"/>
  <c r="T544" i="2"/>
  <c r="S544" i="2"/>
  <c r="R544" i="2"/>
  <c r="Q544" i="2"/>
  <c r="P544" i="2"/>
  <c r="O544" i="2"/>
  <c r="N544" i="2"/>
  <c r="M544" i="2"/>
  <c r="L544" i="2"/>
  <c r="K544" i="2"/>
  <c r="J544" i="2"/>
  <c r="I544" i="2"/>
  <c r="H544" i="2"/>
  <c r="G544" i="2"/>
  <c r="F544" i="2"/>
  <c r="E544" i="2"/>
  <c r="B544" i="2" s="1"/>
  <c r="D544" i="2"/>
  <c r="C544" i="2"/>
  <c r="T543" i="2"/>
  <c r="S543" i="2"/>
  <c r="R543" i="2"/>
  <c r="Q543" i="2"/>
  <c r="P543" i="2"/>
  <c r="O543" i="2"/>
  <c r="N543" i="2"/>
  <c r="M543" i="2"/>
  <c r="L543" i="2"/>
  <c r="K543" i="2"/>
  <c r="J543" i="2"/>
  <c r="I543" i="2"/>
  <c r="H543" i="2"/>
  <c r="G543" i="2"/>
  <c r="F543" i="2"/>
  <c r="E543" i="2"/>
  <c r="B543" i="2" s="1"/>
  <c r="D543" i="2"/>
  <c r="C543" i="2"/>
  <c r="T542" i="2"/>
  <c r="S542" i="2"/>
  <c r="R542" i="2"/>
  <c r="Q542" i="2"/>
  <c r="P542" i="2"/>
  <c r="O542" i="2"/>
  <c r="N542" i="2"/>
  <c r="M542" i="2"/>
  <c r="L542" i="2"/>
  <c r="K542" i="2"/>
  <c r="J542" i="2"/>
  <c r="I542" i="2"/>
  <c r="H542" i="2"/>
  <c r="G542" i="2"/>
  <c r="F542" i="2"/>
  <c r="E542" i="2"/>
  <c r="B542" i="2" s="1"/>
  <c r="D542" i="2"/>
  <c r="C542" i="2"/>
  <c r="T541" i="2"/>
  <c r="S541" i="2"/>
  <c r="R541" i="2"/>
  <c r="Q541" i="2"/>
  <c r="P541" i="2"/>
  <c r="O541" i="2"/>
  <c r="N541" i="2"/>
  <c r="M541" i="2"/>
  <c r="L541" i="2"/>
  <c r="K541" i="2"/>
  <c r="J541" i="2"/>
  <c r="I541" i="2"/>
  <c r="H541" i="2"/>
  <c r="G541" i="2"/>
  <c r="F541" i="2"/>
  <c r="E541" i="2"/>
  <c r="B541" i="2" s="1"/>
  <c r="D541" i="2"/>
  <c r="C541" i="2"/>
  <c r="T540" i="2"/>
  <c r="S540" i="2"/>
  <c r="R540" i="2"/>
  <c r="Q540" i="2"/>
  <c r="P540" i="2"/>
  <c r="O540" i="2"/>
  <c r="N540" i="2"/>
  <c r="M540" i="2"/>
  <c r="L540" i="2"/>
  <c r="K540" i="2"/>
  <c r="J540" i="2"/>
  <c r="I540" i="2"/>
  <c r="H540" i="2"/>
  <c r="G540" i="2"/>
  <c r="F540" i="2"/>
  <c r="E540" i="2"/>
  <c r="B540" i="2" s="1"/>
  <c r="D540" i="2"/>
  <c r="C540" i="2"/>
  <c r="T539" i="2"/>
  <c r="S539" i="2"/>
  <c r="R539" i="2"/>
  <c r="Q539" i="2"/>
  <c r="P539" i="2"/>
  <c r="O539" i="2"/>
  <c r="N539" i="2"/>
  <c r="M539" i="2"/>
  <c r="L539" i="2"/>
  <c r="K539" i="2"/>
  <c r="J539" i="2"/>
  <c r="I539" i="2"/>
  <c r="H539" i="2"/>
  <c r="G539" i="2"/>
  <c r="F539" i="2"/>
  <c r="E539" i="2"/>
  <c r="B539" i="2" s="1"/>
  <c r="D539" i="2"/>
  <c r="A539" i="2" s="1"/>
  <c r="C539" i="2"/>
  <c r="T538" i="2"/>
  <c r="S538" i="2"/>
  <c r="R538" i="2"/>
  <c r="Q538" i="2"/>
  <c r="P538" i="2"/>
  <c r="O538" i="2"/>
  <c r="N538" i="2"/>
  <c r="M538" i="2"/>
  <c r="L538" i="2"/>
  <c r="K538" i="2"/>
  <c r="J538" i="2"/>
  <c r="I538" i="2"/>
  <c r="H538" i="2"/>
  <c r="G538" i="2"/>
  <c r="F538" i="2"/>
  <c r="E538" i="2"/>
  <c r="B538" i="2" s="1"/>
  <c r="D538" i="2"/>
  <c r="A538" i="2" s="1"/>
  <c r="C538" i="2"/>
  <c r="T537" i="2"/>
  <c r="S537" i="2"/>
  <c r="R537" i="2"/>
  <c r="Q537" i="2"/>
  <c r="P537" i="2"/>
  <c r="O537" i="2"/>
  <c r="N537" i="2"/>
  <c r="M537" i="2"/>
  <c r="L537" i="2"/>
  <c r="K537" i="2"/>
  <c r="J537" i="2"/>
  <c r="I537" i="2"/>
  <c r="H537" i="2"/>
  <c r="G537" i="2"/>
  <c r="F537" i="2"/>
  <c r="E537" i="2"/>
  <c r="B537" i="2" s="1"/>
  <c r="D537" i="2"/>
  <c r="A537" i="2" s="1"/>
  <c r="C537" i="2"/>
  <c r="T536" i="2"/>
  <c r="S536" i="2"/>
  <c r="R536" i="2"/>
  <c r="Q536" i="2"/>
  <c r="P536" i="2"/>
  <c r="O536" i="2"/>
  <c r="N536" i="2"/>
  <c r="M536" i="2"/>
  <c r="L536" i="2"/>
  <c r="K536" i="2"/>
  <c r="J536" i="2"/>
  <c r="I536" i="2"/>
  <c r="H536" i="2"/>
  <c r="G536" i="2"/>
  <c r="F536" i="2"/>
  <c r="E536" i="2"/>
  <c r="B536" i="2" s="1"/>
  <c r="D536" i="2"/>
  <c r="C536" i="2"/>
  <c r="A536" i="2"/>
  <c r="T535" i="2"/>
  <c r="S535" i="2"/>
  <c r="R535" i="2"/>
  <c r="Q535" i="2"/>
  <c r="P535" i="2"/>
  <c r="O535" i="2"/>
  <c r="N535" i="2"/>
  <c r="M535" i="2"/>
  <c r="L535" i="2"/>
  <c r="K535" i="2"/>
  <c r="J535" i="2"/>
  <c r="I535" i="2"/>
  <c r="H535" i="2"/>
  <c r="G535" i="2"/>
  <c r="F535" i="2"/>
  <c r="E535" i="2"/>
  <c r="B535" i="2" s="1"/>
  <c r="D535" i="2"/>
  <c r="C535" i="2"/>
  <c r="T534" i="2"/>
  <c r="S534" i="2"/>
  <c r="R534" i="2"/>
  <c r="Q534" i="2"/>
  <c r="P534" i="2"/>
  <c r="O534" i="2"/>
  <c r="N534" i="2"/>
  <c r="M534" i="2"/>
  <c r="L534" i="2"/>
  <c r="K534" i="2"/>
  <c r="J534" i="2"/>
  <c r="I534" i="2"/>
  <c r="H534" i="2"/>
  <c r="G534" i="2"/>
  <c r="F534" i="2"/>
  <c r="E534" i="2"/>
  <c r="B534" i="2" s="1"/>
  <c r="D534" i="2"/>
  <c r="C534" i="2"/>
  <c r="T533" i="2"/>
  <c r="S533" i="2"/>
  <c r="R533" i="2"/>
  <c r="Q533" i="2"/>
  <c r="P533" i="2"/>
  <c r="O533" i="2"/>
  <c r="N533" i="2"/>
  <c r="M533" i="2"/>
  <c r="L533" i="2"/>
  <c r="K533" i="2"/>
  <c r="J533" i="2"/>
  <c r="I533" i="2"/>
  <c r="H533" i="2"/>
  <c r="G533" i="2"/>
  <c r="F533" i="2"/>
  <c r="E533" i="2"/>
  <c r="B533" i="2" s="1"/>
  <c r="D533" i="2"/>
  <c r="C533" i="2"/>
  <c r="T532" i="2"/>
  <c r="S532" i="2"/>
  <c r="R532" i="2"/>
  <c r="Q532" i="2"/>
  <c r="P532" i="2"/>
  <c r="O532" i="2"/>
  <c r="N532" i="2"/>
  <c r="M532" i="2"/>
  <c r="L532" i="2"/>
  <c r="K532" i="2"/>
  <c r="J532" i="2"/>
  <c r="I532" i="2"/>
  <c r="H532" i="2"/>
  <c r="G532" i="2"/>
  <c r="F532" i="2"/>
  <c r="E532" i="2"/>
  <c r="B532" i="2" s="1"/>
  <c r="D532" i="2"/>
  <c r="C532" i="2"/>
  <c r="T531" i="2"/>
  <c r="S531" i="2"/>
  <c r="R531" i="2"/>
  <c r="Q531" i="2"/>
  <c r="P531" i="2"/>
  <c r="O531" i="2"/>
  <c r="N531" i="2"/>
  <c r="M531" i="2"/>
  <c r="L531" i="2"/>
  <c r="K531" i="2"/>
  <c r="J531" i="2"/>
  <c r="I531" i="2"/>
  <c r="H531" i="2"/>
  <c r="G531" i="2"/>
  <c r="F531" i="2"/>
  <c r="E531" i="2"/>
  <c r="B531" i="2" s="1"/>
  <c r="D531" i="2"/>
  <c r="C531" i="2"/>
  <c r="T530" i="2"/>
  <c r="S530" i="2"/>
  <c r="R530" i="2"/>
  <c r="Q530" i="2"/>
  <c r="P530" i="2"/>
  <c r="O530" i="2"/>
  <c r="N530" i="2"/>
  <c r="M530" i="2"/>
  <c r="L530" i="2"/>
  <c r="K530" i="2"/>
  <c r="J530" i="2"/>
  <c r="I530" i="2"/>
  <c r="H530" i="2"/>
  <c r="G530" i="2"/>
  <c r="F530" i="2"/>
  <c r="E530" i="2"/>
  <c r="B530" i="2" s="1"/>
  <c r="D530" i="2"/>
  <c r="C530" i="2"/>
  <c r="T529" i="2"/>
  <c r="S529" i="2"/>
  <c r="R529" i="2"/>
  <c r="Q529" i="2"/>
  <c r="P529" i="2"/>
  <c r="O529" i="2"/>
  <c r="N529" i="2"/>
  <c r="M529" i="2"/>
  <c r="L529" i="2"/>
  <c r="K529" i="2"/>
  <c r="J529" i="2"/>
  <c r="I529" i="2"/>
  <c r="H529" i="2"/>
  <c r="G529" i="2"/>
  <c r="F529" i="2"/>
  <c r="E529" i="2"/>
  <c r="B529" i="2" s="1"/>
  <c r="D529" i="2"/>
  <c r="C529" i="2"/>
  <c r="T528" i="2"/>
  <c r="S528" i="2"/>
  <c r="R528" i="2"/>
  <c r="Q528" i="2"/>
  <c r="P528" i="2"/>
  <c r="O528" i="2"/>
  <c r="N528" i="2"/>
  <c r="M528" i="2"/>
  <c r="L528" i="2"/>
  <c r="K528" i="2"/>
  <c r="J528" i="2"/>
  <c r="I528" i="2"/>
  <c r="H528" i="2"/>
  <c r="G528" i="2"/>
  <c r="F528" i="2"/>
  <c r="E528" i="2"/>
  <c r="B528" i="2" s="1"/>
  <c r="D528" i="2"/>
  <c r="C528" i="2"/>
  <c r="T527" i="2"/>
  <c r="S527" i="2"/>
  <c r="R527" i="2"/>
  <c r="Q527" i="2"/>
  <c r="P527" i="2"/>
  <c r="O527" i="2"/>
  <c r="N527" i="2"/>
  <c r="M527" i="2"/>
  <c r="L527" i="2"/>
  <c r="K527" i="2"/>
  <c r="J527" i="2"/>
  <c r="I527" i="2"/>
  <c r="H527" i="2"/>
  <c r="G527" i="2"/>
  <c r="F527" i="2"/>
  <c r="E527" i="2"/>
  <c r="B527" i="2" s="1"/>
  <c r="D527" i="2"/>
  <c r="C527" i="2"/>
  <c r="T526" i="2"/>
  <c r="S526" i="2"/>
  <c r="R526" i="2"/>
  <c r="Q526" i="2"/>
  <c r="P526" i="2"/>
  <c r="O526" i="2"/>
  <c r="N526" i="2"/>
  <c r="M526" i="2"/>
  <c r="L526" i="2"/>
  <c r="K526" i="2"/>
  <c r="J526" i="2"/>
  <c r="I526" i="2"/>
  <c r="H526" i="2"/>
  <c r="G526" i="2"/>
  <c r="F526" i="2"/>
  <c r="E526" i="2"/>
  <c r="B526" i="2" s="1"/>
  <c r="D526" i="2"/>
  <c r="C526" i="2"/>
  <c r="T525" i="2"/>
  <c r="S525" i="2"/>
  <c r="R525" i="2"/>
  <c r="Q525" i="2"/>
  <c r="P525" i="2"/>
  <c r="O525" i="2"/>
  <c r="N525" i="2"/>
  <c r="M525" i="2"/>
  <c r="L525" i="2"/>
  <c r="K525" i="2"/>
  <c r="J525" i="2"/>
  <c r="I525" i="2"/>
  <c r="H525" i="2"/>
  <c r="G525" i="2"/>
  <c r="F525" i="2"/>
  <c r="E525" i="2"/>
  <c r="B525" i="2" s="1"/>
  <c r="D525" i="2"/>
  <c r="C525" i="2"/>
  <c r="T524" i="2"/>
  <c r="S524" i="2"/>
  <c r="R524" i="2"/>
  <c r="Q524" i="2"/>
  <c r="P524" i="2"/>
  <c r="O524" i="2"/>
  <c r="N524" i="2"/>
  <c r="M524" i="2"/>
  <c r="L524" i="2"/>
  <c r="K524" i="2"/>
  <c r="J524" i="2"/>
  <c r="I524" i="2"/>
  <c r="H524" i="2"/>
  <c r="G524" i="2"/>
  <c r="F524" i="2"/>
  <c r="E524" i="2"/>
  <c r="B524" i="2" s="1"/>
  <c r="D524" i="2"/>
  <c r="C524" i="2"/>
  <c r="T523" i="2"/>
  <c r="S523" i="2"/>
  <c r="R523" i="2"/>
  <c r="Q523" i="2"/>
  <c r="P523" i="2"/>
  <c r="O523" i="2"/>
  <c r="N523" i="2"/>
  <c r="M523" i="2"/>
  <c r="L523" i="2"/>
  <c r="K523" i="2"/>
  <c r="J523" i="2"/>
  <c r="I523" i="2"/>
  <c r="H523" i="2"/>
  <c r="G523" i="2"/>
  <c r="F523" i="2"/>
  <c r="E523" i="2"/>
  <c r="B523" i="2" s="1"/>
  <c r="D523" i="2"/>
  <c r="C523" i="2"/>
  <c r="T522" i="2"/>
  <c r="S522" i="2"/>
  <c r="R522" i="2"/>
  <c r="Q522" i="2"/>
  <c r="P522" i="2"/>
  <c r="O522" i="2"/>
  <c r="N522" i="2"/>
  <c r="M522" i="2"/>
  <c r="L522" i="2"/>
  <c r="K522" i="2"/>
  <c r="J522" i="2"/>
  <c r="I522" i="2"/>
  <c r="H522" i="2"/>
  <c r="G522" i="2"/>
  <c r="F522" i="2"/>
  <c r="E522" i="2"/>
  <c r="B522" i="2" s="1"/>
  <c r="D522" i="2"/>
  <c r="C522" i="2"/>
  <c r="A522" i="2"/>
  <c r="T521" i="2"/>
  <c r="S521" i="2"/>
  <c r="R521" i="2"/>
  <c r="Q521" i="2"/>
  <c r="P521" i="2"/>
  <c r="O521" i="2"/>
  <c r="N521" i="2"/>
  <c r="M521" i="2"/>
  <c r="L521" i="2"/>
  <c r="K521" i="2"/>
  <c r="J521" i="2"/>
  <c r="I521" i="2"/>
  <c r="H521" i="2"/>
  <c r="G521" i="2"/>
  <c r="F521" i="2"/>
  <c r="E521" i="2"/>
  <c r="B521" i="2" s="1"/>
  <c r="D521" i="2"/>
  <c r="C521" i="2"/>
  <c r="T520" i="2"/>
  <c r="S520" i="2"/>
  <c r="R520" i="2"/>
  <c r="Q520" i="2"/>
  <c r="P520" i="2"/>
  <c r="O520" i="2"/>
  <c r="N520" i="2"/>
  <c r="M520" i="2"/>
  <c r="L520" i="2"/>
  <c r="K520" i="2"/>
  <c r="J520" i="2"/>
  <c r="I520" i="2"/>
  <c r="H520" i="2"/>
  <c r="G520" i="2"/>
  <c r="F520" i="2"/>
  <c r="E520" i="2"/>
  <c r="B520" i="2" s="1"/>
  <c r="D520" i="2"/>
  <c r="C520" i="2"/>
  <c r="T519" i="2"/>
  <c r="S519" i="2"/>
  <c r="R519" i="2"/>
  <c r="Q519" i="2"/>
  <c r="P519" i="2"/>
  <c r="O519" i="2"/>
  <c r="N519" i="2"/>
  <c r="M519" i="2"/>
  <c r="L519" i="2"/>
  <c r="K519" i="2"/>
  <c r="J519" i="2"/>
  <c r="I519" i="2"/>
  <c r="H519" i="2"/>
  <c r="G519" i="2"/>
  <c r="F519" i="2"/>
  <c r="E519" i="2"/>
  <c r="B519" i="2" s="1"/>
  <c r="D519" i="2"/>
  <c r="C519" i="2"/>
  <c r="A519" i="2" s="1"/>
  <c r="T518" i="2"/>
  <c r="S518" i="2"/>
  <c r="R518" i="2"/>
  <c r="Q518" i="2"/>
  <c r="P518" i="2"/>
  <c r="O518" i="2"/>
  <c r="N518" i="2"/>
  <c r="M518" i="2"/>
  <c r="L518" i="2"/>
  <c r="K518" i="2"/>
  <c r="J518" i="2"/>
  <c r="I518" i="2"/>
  <c r="H518" i="2"/>
  <c r="G518" i="2"/>
  <c r="F518" i="2"/>
  <c r="E518" i="2"/>
  <c r="B518" i="2" s="1"/>
  <c r="D518" i="2"/>
  <c r="C518" i="2"/>
  <c r="T517" i="2"/>
  <c r="S517" i="2"/>
  <c r="R517" i="2"/>
  <c r="Q517" i="2"/>
  <c r="P517" i="2"/>
  <c r="O517" i="2"/>
  <c r="N517" i="2"/>
  <c r="M517" i="2"/>
  <c r="L517" i="2"/>
  <c r="K517" i="2"/>
  <c r="J517" i="2"/>
  <c r="I517" i="2"/>
  <c r="H517" i="2"/>
  <c r="G517" i="2"/>
  <c r="F517" i="2"/>
  <c r="E517" i="2"/>
  <c r="B517" i="2" s="1"/>
  <c r="D517" i="2"/>
  <c r="C517" i="2"/>
  <c r="T516" i="2"/>
  <c r="S516" i="2"/>
  <c r="R516" i="2"/>
  <c r="Q516" i="2"/>
  <c r="P516" i="2"/>
  <c r="O516" i="2"/>
  <c r="N516" i="2"/>
  <c r="M516" i="2"/>
  <c r="L516" i="2"/>
  <c r="K516" i="2"/>
  <c r="J516" i="2"/>
  <c r="I516" i="2"/>
  <c r="H516" i="2"/>
  <c r="G516" i="2"/>
  <c r="F516" i="2"/>
  <c r="E516" i="2"/>
  <c r="B516" i="2" s="1"/>
  <c r="D516" i="2"/>
  <c r="C516" i="2"/>
  <c r="T515" i="2"/>
  <c r="S515" i="2"/>
  <c r="R515" i="2"/>
  <c r="Q515" i="2"/>
  <c r="P515" i="2"/>
  <c r="O515" i="2"/>
  <c r="N515" i="2"/>
  <c r="M515" i="2"/>
  <c r="L515" i="2"/>
  <c r="K515" i="2"/>
  <c r="J515" i="2"/>
  <c r="I515" i="2"/>
  <c r="H515" i="2"/>
  <c r="G515" i="2"/>
  <c r="F515" i="2"/>
  <c r="E515" i="2"/>
  <c r="B515" i="2" s="1"/>
  <c r="D515" i="2"/>
  <c r="C515" i="2"/>
  <c r="T514" i="2"/>
  <c r="S514" i="2"/>
  <c r="R514" i="2"/>
  <c r="Q514" i="2"/>
  <c r="P514" i="2"/>
  <c r="O514" i="2"/>
  <c r="N514" i="2"/>
  <c r="M514" i="2"/>
  <c r="L514" i="2"/>
  <c r="K514" i="2"/>
  <c r="J514" i="2"/>
  <c r="I514" i="2"/>
  <c r="H514" i="2"/>
  <c r="G514" i="2"/>
  <c r="F514" i="2"/>
  <c r="E514" i="2"/>
  <c r="B514" i="2" s="1"/>
  <c r="D514" i="2"/>
  <c r="C514" i="2"/>
  <c r="T513" i="2"/>
  <c r="S513" i="2"/>
  <c r="R513" i="2"/>
  <c r="Q513" i="2"/>
  <c r="P513" i="2"/>
  <c r="O513" i="2"/>
  <c r="N513" i="2"/>
  <c r="M513" i="2"/>
  <c r="L513" i="2"/>
  <c r="K513" i="2"/>
  <c r="J513" i="2"/>
  <c r="I513" i="2"/>
  <c r="H513" i="2"/>
  <c r="G513" i="2"/>
  <c r="F513" i="2"/>
  <c r="E513" i="2"/>
  <c r="B513" i="2" s="1"/>
  <c r="D513" i="2"/>
  <c r="C513" i="2"/>
  <c r="T512" i="2"/>
  <c r="S512" i="2"/>
  <c r="R512" i="2"/>
  <c r="Q512" i="2"/>
  <c r="P512" i="2"/>
  <c r="O512" i="2"/>
  <c r="N512" i="2"/>
  <c r="M512" i="2"/>
  <c r="L512" i="2"/>
  <c r="K512" i="2"/>
  <c r="J512" i="2"/>
  <c r="I512" i="2"/>
  <c r="H512" i="2"/>
  <c r="G512" i="2"/>
  <c r="F512" i="2"/>
  <c r="E512" i="2"/>
  <c r="B512" i="2" s="1"/>
  <c r="D512" i="2"/>
  <c r="C512" i="2"/>
  <c r="T511" i="2"/>
  <c r="S511" i="2"/>
  <c r="R511" i="2"/>
  <c r="Q511" i="2"/>
  <c r="P511" i="2"/>
  <c r="O511" i="2"/>
  <c r="N511" i="2"/>
  <c r="M511" i="2"/>
  <c r="L511" i="2"/>
  <c r="K511" i="2"/>
  <c r="J511" i="2"/>
  <c r="I511" i="2"/>
  <c r="H511" i="2"/>
  <c r="G511" i="2"/>
  <c r="F511" i="2"/>
  <c r="E511" i="2"/>
  <c r="B511" i="2" s="1"/>
  <c r="D511" i="2"/>
  <c r="C511" i="2"/>
  <c r="T510" i="2"/>
  <c r="S510" i="2"/>
  <c r="R510" i="2"/>
  <c r="Q510" i="2"/>
  <c r="P510" i="2"/>
  <c r="O510" i="2"/>
  <c r="N510" i="2"/>
  <c r="M510" i="2"/>
  <c r="L510" i="2"/>
  <c r="K510" i="2"/>
  <c r="J510" i="2"/>
  <c r="I510" i="2"/>
  <c r="H510" i="2"/>
  <c r="G510" i="2"/>
  <c r="F510" i="2"/>
  <c r="E510" i="2"/>
  <c r="B510" i="2" s="1"/>
  <c r="D510" i="2"/>
  <c r="C510" i="2"/>
  <c r="T509" i="2"/>
  <c r="S509" i="2"/>
  <c r="R509" i="2"/>
  <c r="Q509" i="2"/>
  <c r="P509" i="2"/>
  <c r="O509" i="2"/>
  <c r="N509" i="2"/>
  <c r="M509" i="2"/>
  <c r="L509" i="2"/>
  <c r="K509" i="2"/>
  <c r="J509" i="2"/>
  <c r="I509" i="2"/>
  <c r="H509" i="2"/>
  <c r="G509" i="2"/>
  <c r="F509" i="2"/>
  <c r="E509" i="2"/>
  <c r="B509" i="2" s="1"/>
  <c r="D509" i="2"/>
  <c r="C509" i="2"/>
  <c r="T508" i="2"/>
  <c r="S508" i="2"/>
  <c r="R508" i="2"/>
  <c r="Q508" i="2"/>
  <c r="P508" i="2"/>
  <c r="O508" i="2"/>
  <c r="N508" i="2"/>
  <c r="M508" i="2"/>
  <c r="L508" i="2"/>
  <c r="K508" i="2"/>
  <c r="J508" i="2"/>
  <c r="I508" i="2"/>
  <c r="H508" i="2"/>
  <c r="G508" i="2"/>
  <c r="F508" i="2"/>
  <c r="E508" i="2"/>
  <c r="B508" i="2" s="1"/>
  <c r="D508" i="2"/>
  <c r="C508" i="2"/>
  <c r="A508" i="2" s="1"/>
  <c r="T507" i="2"/>
  <c r="S507" i="2"/>
  <c r="R507" i="2"/>
  <c r="Q507" i="2"/>
  <c r="P507" i="2"/>
  <c r="O507" i="2"/>
  <c r="N507" i="2"/>
  <c r="M507" i="2"/>
  <c r="L507" i="2"/>
  <c r="K507" i="2"/>
  <c r="J507" i="2"/>
  <c r="I507" i="2"/>
  <c r="H507" i="2"/>
  <c r="G507" i="2"/>
  <c r="F507" i="2"/>
  <c r="E507" i="2"/>
  <c r="B507" i="2" s="1"/>
  <c r="D507" i="2"/>
  <c r="A507" i="2" s="1"/>
  <c r="C507" i="2"/>
  <c r="T506" i="2"/>
  <c r="S506" i="2"/>
  <c r="R506" i="2"/>
  <c r="Q506" i="2"/>
  <c r="P506" i="2"/>
  <c r="O506" i="2"/>
  <c r="N506" i="2"/>
  <c r="M506" i="2"/>
  <c r="L506" i="2"/>
  <c r="K506" i="2"/>
  <c r="J506" i="2"/>
  <c r="I506" i="2"/>
  <c r="H506" i="2"/>
  <c r="G506" i="2"/>
  <c r="F506" i="2"/>
  <c r="E506" i="2"/>
  <c r="B506" i="2" s="1"/>
  <c r="D506" i="2"/>
  <c r="C506" i="2"/>
  <c r="T505" i="2"/>
  <c r="S505" i="2"/>
  <c r="R505" i="2"/>
  <c r="Q505" i="2"/>
  <c r="P505" i="2"/>
  <c r="O505" i="2"/>
  <c r="N505" i="2"/>
  <c r="M505" i="2"/>
  <c r="L505" i="2"/>
  <c r="K505" i="2"/>
  <c r="J505" i="2"/>
  <c r="I505" i="2"/>
  <c r="H505" i="2"/>
  <c r="G505" i="2"/>
  <c r="F505" i="2"/>
  <c r="E505" i="2"/>
  <c r="B505" i="2" s="1"/>
  <c r="D505" i="2"/>
  <c r="C505" i="2"/>
  <c r="T504" i="2"/>
  <c r="S504" i="2"/>
  <c r="R504" i="2"/>
  <c r="Q504" i="2"/>
  <c r="P504" i="2"/>
  <c r="O504" i="2"/>
  <c r="N504" i="2"/>
  <c r="M504" i="2"/>
  <c r="L504" i="2"/>
  <c r="K504" i="2"/>
  <c r="J504" i="2"/>
  <c r="I504" i="2"/>
  <c r="H504" i="2"/>
  <c r="G504" i="2"/>
  <c r="F504" i="2"/>
  <c r="E504" i="2"/>
  <c r="B504" i="2" s="1"/>
  <c r="D504" i="2"/>
  <c r="C504" i="2"/>
  <c r="T503" i="2"/>
  <c r="S503" i="2"/>
  <c r="R503" i="2"/>
  <c r="Q503" i="2"/>
  <c r="P503" i="2"/>
  <c r="O503" i="2"/>
  <c r="N503" i="2"/>
  <c r="M503" i="2"/>
  <c r="L503" i="2"/>
  <c r="K503" i="2"/>
  <c r="J503" i="2"/>
  <c r="I503" i="2"/>
  <c r="H503" i="2"/>
  <c r="G503" i="2"/>
  <c r="F503" i="2"/>
  <c r="E503" i="2"/>
  <c r="B503" i="2" s="1"/>
  <c r="D503" i="2"/>
  <c r="C503" i="2"/>
  <c r="T502" i="2"/>
  <c r="S502" i="2"/>
  <c r="R502" i="2"/>
  <c r="Q502" i="2"/>
  <c r="P502" i="2"/>
  <c r="O502" i="2"/>
  <c r="N502" i="2"/>
  <c r="M502" i="2"/>
  <c r="L502" i="2"/>
  <c r="K502" i="2"/>
  <c r="J502" i="2"/>
  <c r="I502" i="2"/>
  <c r="H502" i="2"/>
  <c r="G502" i="2"/>
  <c r="F502" i="2"/>
  <c r="E502" i="2"/>
  <c r="B502" i="2" s="1"/>
  <c r="D502" i="2"/>
  <c r="C502" i="2"/>
  <c r="T501" i="2"/>
  <c r="S501" i="2"/>
  <c r="R501" i="2"/>
  <c r="Q501" i="2"/>
  <c r="P501" i="2"/>
  <c r="O501" i="2"/>
  <c r="N501" i="2"/>
  <c r="M501" i="2"/>
  <c r="L501" i="2"/>
  <c r="K501" i="2"/>
  <c r="J501" i="2"/>
  <c r="I501" i="2"/>
  <c r="H501" i="2"/>
  <c r="G501" i="2"/>
  <c r="F501" i="2"/>
  <c r="E501" i="2"/>
  <c r="B501" i="2" s="1"/>
  <c r="D501" i="2"/>
  <c r="C501" i="2"/>
  <c r="T500" i="2"/>
  <c r="S500" i="2"/>
  <c r="R500" i="2"/>
  <c r="Q500" i="2"/>
  <c r="P500" i="2"/>
  <c r="O500" i="2"/>
  <c r="N500" i="2"/>
  <c r="M500" i="2"/>
  <c r="L500" i="2"/>
  <c r="K500" i="2"/>
  <c r="J500" i="2"/>
  <c r="I500" i="2"/>
  <c r="H500" i="2"/>
  <c r="G500" i="2"/>
  <c r="F500" i="2"/>
  <c r="E500" i="2"/>
  <c r="B500" i="2" s="1"/>
  <c r="D500" i="2"/>
  <c r="A500" i="2" s="1"/>
  <c r="C500" i="2"/>
  <c r="T499" i="2"/>
  <c r="S499" i="2"/>
  <c r="R499" i="2"/>
  <c r="Q499" i="2"/>
  <c r="P499" i="2"/>
  <c r="O499" i="2"/>
  <c r="N499" i="2"/>
  <c r="M499" i="2"/>
  <c r="L499" i="2"/>
  <c r="K499" i="2"/>
  <c r="J499" i="2"/>
  <c r="I499" i="2"/>
  <c r="H499" i="2"/>
  <c r="G499" i="2"/>
  <c r="F499" i="2"/>
  <c r="E499" i="2"/>
  <c r="B499" i="2" s="1"/>
  <c r="D499" i="2"/>
  <c r="C499" i="2"/>
  <c r="T498" i="2"/>
  <c r="S498" i="2"/>
  <c r="R498" i="2"/>
  <c r="Q498" i="2"/>
  <c r="P498" i="2"/>
  <c r="O498" i="2"/>
  <c r="N498" i="2"/>
  <c r="M498" i="2"/>
  <c r="L498" i="2"/>
  <c r="K498" i="2"/>
  <c r="J498" i="2"/>
  <c r="I498" i="2"/>
  <c r="H498" i="2"/>
  <c r="G498" i="2"/>
  <c r="F498" i="2"/>
  <c r="E498" i="2"/>
  <c r="B498" i="2" s="1"/>
  <c r="D498" i="2"/>
  <c r="C498" i="2"/>
  <c r="T497" i="2"/>
  <c r="S497" i="2"/>
  <c r="R497" i="2"/>
  <c r="Q497" i="2"/>
  <c r="P497" i="2"/>
  <c r="O497" i="2"/>
  <c r="N497" i="2"/>
  <c r="M497" i="2"/>
  <c r="L497" i="2"/>
  <c r="K497" i="2"/>
  <c r="J497" i="2"/>
  <c r="I497" i="2"/>
  <c r="H497" i="2"/>
  <c r="G497" i="2"/>
  <c r="F497" i="2"/>
  <c r="E497" i="2"/>
  <c r="B497" i="2" s="1"/>
  <c r="D497" i="2"/>
  <c r="C497" i="2"/>
  <c r="T496" i="2"/>
  <c r="S496" i="2"/>
  <c r="R496" i="2"/>
  <c r="Q496" i="2"/>
  <c r="P496" i="2"/>
  <c r="O496" i="2"/>
  <c r="N496" i="2"/>
  <c r="M496" i="2"/>
  <c r="L496" i="2"/>
  <c r="K496" i="2"/>
  <c r="J496" i="2"/>
  <c r="I496" i="2"/>
  <c r="H496" i="2"/>
  <c r="G496" i="2"/>
  <c r="F496" i="2"/>
  <c r="E496" i="2"/>
  <c r="B496" i="2" s="1"/>
  <c r="D496" i="2"/>
  <c r="C496" i="2"/>
  <c r="T495" i="2"/>
  <c r="S495" i="2"/>
  <c r="R495" i="2"/>
  <c r="Q495" i="2"/>
  <c r="P495" i="2"/>
  <c r="O495" i="2"/>
  <c r="N495" i="2"/>
  <c r="M495" i="2"/>
  <c r="L495" i="2"/>
  <c r="K495" i="2"/>
  <c r="J495" i="2"/>
  <c r="I495" i="2"/>
  <c r="H495" i="2"/>
  <c r="G495" i="2"/>
  <c r="F495" i="2"/>
  <c r="E495" i="2"/>
  <c r="B495" i="2" s="1"/>
  <c r="D495" i="2"/>
  <c r="C495" i="2"/>
  <c r="T494" i="2"/>
  <c r="S494" i="2"/>
  <c r="R494" i="2"/>
  <c r="Q494" i="2"/>
  <c r="P494" i="2"/>
  <c r="O494" i="2"/>
  <c r="N494" i="2"/>
  <c r="M494" i="2"/>
  <c r="L494" i="2"/>
  <c r="K494" i="2"/>
  <c r="J494" i="2"/>
  <c r="I494" i="2"/>
  <c r="H494" i="2"/>
  <c r="G494" i="2"/>
  <c r="F494" i="2"/>
  <c r="E494" i="2"/>
  <c r="B494" i="2" s="1"/>
  <c r="D494" i="2"/>
  <c r="C494" i="2"/>
  <c r="T493" i="2"/>
  <c r="S493" i="2"/>
  <c r="R493" i="2"/>
  <c r="Q493" i="2"/>
  <c r="P493" i="2"/>
  <c r="O493" i="2"/>
  <c r="N493" i="2"/>
  <c r="M493" i="2"/>
  <c r="L493" i="2"/>
  <c r="K493" i="2"/>
  <c r="J493" i="2"/>
  <c r="I493" i="2"/>
  <c r="H493" i="2"/>
  <c r="G493" i="2"/>
  <c r="F493" i="2"/>
  <c r="E493" i="2"/>
  <c r="B493" i="2" s="1"/>
  <c r="D493" i="2"/>
  <c r="C493" i="2"/>
  <c r="T492" i="2"/>
  <c r="S492" i="2"/>
  <c r="R492" i="2"/>
  <c r="Q492" i="2"/>
  <c r="P492" i="2"/>
  <c r="O492" i="2"/>
  <c r="N492" i="2"/>
  <c r="M492" i="2"/>
  <c r="L492" i="2"/>
  <c r="K492" i="2"/>
  <c r="J492" i="2"/>
  <c r="I492" i="2"/>
  <c r="H492" i="2"/>
  <c r="G492" i="2"/>
  <c r="F492" i="2"/>
  <c r="E492" i="2"/>
  <c r="B492" i="2" s="1"/>
  <c r="D492" i="2"/>
  <c r="C492" i="2"/>
  <c r="T491" i="2"/>
  <c r="S491" i="2"/>
  <c r="R491" i="2"/>
  <c r="Q491" i="2"/>
  <c r="P491" i="2"/>
  <c r="O491" i="2"/>
  <c r="N491" i="2"/>
  <c r="M491" i="2"/>
  <c r="L491" i="2"/>
  <c r="K491" i="2"/>
  <c r="J491" i="2"/>
  <c r="I491" i="2"/>
  <c r="H491" i="2"/>
  <c r="G491" i="2"/>
  <c r="F491" i="2"/>
  <c r="E491" i="2"/>
  <c r="B491" i="2" s="1"/>
  <c r="D491" i="2"/>
  <c r="C491" i="2"/>
  <c r="T490" i="2"/>
  <c r="S490" i="2"/>
  <c r="R490" i="2"/>
  <c r="Q490" i="2"/>
  <c r="P490" i="2"/>
  <c r="O490" i="2"/>
  <c r="N490" i="2"/>
  <c r="M490" i="2"/>
  <c r="L490" i="2"/>
  <c r="K490" i="2"/>
  <c r="J490" i="2"/>
  <c r="I490" i="2"/>
  <c r="H490" i="2"/>
  <c r="G490" i="2"/>
  <c r="F490" i="2"/>
  <c r="E490" i="2"/>
  <c r="B490" i="2" s="1"/>
  <c r="D490" i="2"/>
  <c r="C490" i="2"/>
  <c r="T489" i="2"/>
  <c r="S489" i="2"/>
  <c r="R489" i="2"/>
  <c r="Q489" i="2"/>
  <c r="P489" i="2"/>
  <c r="O489" i="2"/>
  <c r="N489" i="2"/>
  <c r="M489" i="2"/>
  <c r="L489" i="2"/>
  <c r="K489" i="2"/>
  <c r="J489" i="2"/>
  <c r="I489" i="2"/>
  <c r="H489" i="2"/>
  <c r="G489" i="2"/>
  <c r="F489" i="2"/>
  <c r="E489" i="2"/>
  <c r="B489" i="2" s="1"/>
  <c r="D489" i="2"/>
  <c r="C489" i="2"/>
  <c r="T488" i="2"/>
  <c r="S488" i="2"/>
  <c r="R488" i="2"/>
  <c r="Q488" i="2"/>
  <c r="P488" i="2"/>
  <c r="O488" i="2"/>
  <c r="N488" i="2"/>
  <c r="M488" i="2"/>
  <c r="L488" i="2"/>
  <c r="K488" i="2"/>
  <c r="J488" i="2"/>
  <c r="I488" i="2"/>
  <c r="H488" i="2"/>
  <c r="G488" i="2"/>
  <c r="F488" i="2"/>
  <c r="E488" i="2"/>
  <c r="B488" i="2" s="1"/>
  <c r="D488" i="2"/>
  <c r="C488" i="2"/>
  <c r="T487" i="2"/>
  <c r="S487" i="2"/>
  <c r="R487" i="2"/>
  <c r="Q487" i="2"/>
  <c r="P487" i="2"/>
  <c r="O487" i="2"/>
  <c r="N487" i="2"/>
  <c r="M487" i="2"/>
  <c r="L487" i="2"/>
  <c r="K487" i="2"/>
  <c r="J487" i="2"/>
  <c r="I487" i="2"/>
  <c r="H487" i="2"/>
  <c r="G487" i="2"/>
  <c r="F487" i="2"/>
  <c r="E487" i="2"/>
  <c r="B487" i="2" s="1"/>
  <c r="D487" i="2"/>
  <c r="C487" i="2"/>
  <c r="T486" i="2"/>
  <c r="S486" i="2"/>
  <c r="R486" i="2"/>
  <c r="Q486" i="2"/>
  <c r="P486" i="2"/>
  <c r="O486" i="2"/>
  <c r="N486" i="2"/>
  <c r="M486" i="2"/>
  <c r="L486" i="2"/>
  <c r="K486" i="2"/>
  <c r="J486" i="2"/>
  <c r="I486" i="2"/>
  <c r="H486" i="2"/>
  <c r="G486" i="2"/>
  <c r="F486" i="2"/>
  <c r="E486" i="2"/>
  <c r="B486" i="2" s="1"/>
  <c r="D486" i="2"/>
  <c r="C486" i="2"/>
  <c r="T485" i="2"/>
  <c r="S485" i="2"/>
  <c r="R485" i="2"/>
  <c r="Q485" i="2"/>
  <c r="P485" i="2"/>
  <c r="O485" i="2"/>
  <c r="N485" i="2"/>
  <c r="M485" i="2"/>
  <c r="L485" i="2"/>
  <c r="K485" i="2"/>
  <c r="J485" i="2"/>
  <c r="I485" i="2"/>
  <c r="H485" i="2"/>
  <c r="G485" i="2"/>
  <c r="F485" i="2"/>
  <c r="E485" i="2"/>
  <c r="B485" i="2" s="1"/>
  <c r="D485" i="2"/>
  <c r="C485" i="2"/>
  <c r="T484" i="2"/>
  <c r="S484" i="2"/>
  <c r="R484" i="2"/>
  <c r="Q484" i="2"/>
  <c r="P484" i="2"/>
  <c r="O484" i="2"/>
  <c r="N484" i="2"/>
  <c r="M484" i="2"/>
  <c r="L484" i="2"/>
  <c r="K484" i="2"/>
  <c r="J484" i="2"/>
  <c r="I484" i="2"/>
  <c r="H484" i="2"/>
  <c r="G484" i="2"/>
  <c r="F484" i="2"/>
  <c r="E484" i="2"/>
  <c r="B484" i="2" s="1"/>
  <c r="D484" i="2"/>
  <c r="C484" i="2"/>
  <c r="T483" i="2"/>
  <c r="S483" i="2"/>
  <c r="R483" i="2"/>
  <c r="Q483" i="2"/>
  <c r="P483" i="2"/>
  <c r="O483" i="2"/>
  <c r="N483" i="2"/>
  <c r="M483" i="2"/>
  <c r="L483" i="2"/>
  <c r="K483" i="2"/>
  <c r="J483" i="2"/>
  <c r="I483" i="2"/>
  <c r="H483" i="2"/>
  <c r="G483" i="2"/>
  <c r="F483" i="2"/>
  <c r="E483" i="2"/>
  <c r="B483" i="2" s="1"/>
  <c r="D483" i="2"/>
  <c r="C483" i="2"/>
  <c r="T482" i="2"/>
  <c r="S482" i="2"/>
  <c r="R482" i="2"/>
  <c r="Q482" i="2"/>
  <c r="P482" i="2"/>
  <c r="O482" i="2"/>
  <c r="N482" i="2"/>
  <c r="M482" i="2"/>
  <c r="L482" i="2"/>
  <c r="K482" i="2"/>
  <c r="J482" i="2"/>
  <c r="I482" i="2"/>
  <c r="H482" i="2"/>
  <c r="G482" i="2"/>
  <c r="F482" i="2"/>
  <c r="E482" i="2"/>
  <c r="B482" i="2" s="1"/>
  <c r="D482" i="2"/>
  <c r="C482" i="2"/>
  <c r="T481" i="2"/>
  <c r="S481" i="2"/>
  <c r="R481" i="2"/>
  <c r="Q481" i="2"/>
  <c r="P481" i="2"/>
  <c r="O481" i="2"/>
  <c r="N481" i="2"/>
  <c r="M481" i="2"/>
  <c r="L481" i="2"/>
  <c r="K481" i="2"/>
  <c r="J481" i="2"/>
  <c r="I481" i="2"/>
  <c r="H481" i="2"/>
  <c r="G481" i="2"/>
  <c r="F481" i="2"/>
  <c r="E481" i="2"/>
  <c r="B481" i="2" s="1"/>
  <c r="D481" i="2"/>
  <c r="C481" i="2"/>
  <c r="T480" i="2"/>
  <c r="S480" i="2"/>
  <c r="R480" i="2"/>
  <c r="Q480" i="2"/>
  <c r="P480" i="2"/>
  <c r="O480" i="2"/>
  <c r="N480" i="2"/>
  <c r="M480" i="2"/>
  <c r="L480" i="2"/>
  <c r="K480" i="2"/>
  <c r="J480" i="2"/>
  <c r="I480" i="2"/>
  <c r="H480" i="2"/>
  <c r="G480" i="2"/>
  <c r="F480" i="2"/>
  <c r="E480" i="2"/>
  <c r="B480" i="2" s="1"/>
  <c r="D480" i="2"/>
  <c r="C480" i="2"/>
  <c r="T479" i="2"/>
  <c r="S479" i="2"/>
  <c r="R479" i="2"/>
  <c r="Q479" i="2"/>
  <c r="P479" i="2"/>
  <c r="O479" i="2"/>
  <c r="N479" i="2"/>
  <c r="M479" i="2"/>
  <c r="L479" i="2"/>
  <c r="K479" i="2"/>
  <c r="J479" i="2"/>
  <c r="I479" i="2"/>
  <c r="H479" i="2"/>
  <c r="G479" i="2"/>
  <c r="F479" i="2"/>
  <c r="E479" i="2"/>
  <c r="B479" i="2" s="1"/>
  <c r="D479" i="2"/>
  <c r="C479" i="2"/>
  <c r="T478" i="2"/>
  <c r="S478" i="2"/>
  <c r="R478" i="2"/>
  <c r="Q478" i="2"/>
  <c r="P478" i="2"/>
  <c r="O478" i="2"/>
  <c r="N478" i="2"/>
  <c r="M478" i="2"/>
  <c r="L478" i="2"/>
  <c r="K478" i="2"/>
  <c r="J478" i="2"/>
  <c r="I478" i="2"/>
  <c r="H478" i="2"/>
  <c r="G478" i="2"/>
  <c r="F478" i="2"/>
  <c r="E478" i="2"/>
  <c r="B478" i="2" s="1"/>
  <c r="D478" i="2"/>
  <c r="C478" i="2"/>
  <c r="T477" i="2"/>
  <c r="S477" i="2"/>
  <c r="R477" i="2"/>
  <c r="Q477" i="2"/>
  <c r="P477" i="2"/>
  <c r="O477" i="2"/>
  <c r="N477" i="2"/>
  <c r="M477" i="2"/>
  <c r="L477" i="2"/>
  <c r="K477" i="2"/>
  <c r="J477" i="2"/>
  <c r="I477" i="2"/>
  <c r="H477" i="2"/>
  <c r="G477" i="2"/>
  <c r="F477" i="2"/>
  <c r="E477" i="2"/>
  <c r="B477" i="2" s="1"/>
  <c r="D477" i="2"/>
  <c r="A477" i="2" s="1"/>
  <c r="C477" i="2"/>
  <c r="T476" i="2"/>
  <c r="S476" i="2"/>
  <c r="R476" i="2"/>
  <c r="Q476" i="2"/>
  <c r="P476" i="2"/>
  <c r="O476" i="2"/>
  <c r="N476" i="2"/>
  <c r="M476" i="2"/>
  <c r="L476" i="2"/>
  <c r="K476" i="2"/>
  <c r="J476" i="2"/>
  <c r="I476" i="2"/>
  <c r="H476" i="2"/>
  <c r="G476" i="2"/>
  <c r="F476" i="2"/>
  <c r="E476" i="2"/>
  <c r="B476" i="2" s="1"/>
  <c r="D476" i="2"/>
  <c r="A476" i="2" s="1"/>
  <c r="C476" i="2"/>
  <c r="T475" i="2"/>
  <c r="S475" i="2"/>
  <c r="R475" i="2"/>
  <c r="Q475" i="2"/>
  <c r="P475" i="2"/>
  <c r="O475" i="2"/>
  <c r="N475" i="2"/>
  <c r="M475" i="2"/>
  <c r="L475" i="2"/>
  <c r="K475" i="2"/>
  <c r="J475" i="2"/>
  <c r="I475" i="2"/>
  <c r="H475" i="2"/>
  <c r="G475" i="2"/>
  <c r="F475" i="2"/>
  <c r="E475" i="2"/>
  <c r="B475" i="2" s="1"/>
  <c r="D475" i="2"/>
  <c r="C475" i="2"/>
  <c r="T474" i="2"/>
  <c r="S474" i="2"/>
  <c r="R474" i="2"/>
  <c r="Q474" i="2"/>
  <c r="P474" i="2"/>
  <c r="O474" i="2"/>
  <c r="N474" i="2"/>
  <c r="M474" i="2"/>
  <c r="L474" i="2"/>
  <c r="K474" i="2"/>
  <c r="J474" i="2"/>
  <c r="I474" i="2"/>
  <c r="H474" i="2"/>
  <c r="G474" i="2"/>
  <c r="F474" i="2"/>
  <c r="E474" i="2"/>
  <c r="B474" i="2" s="1"/>
  <c r="D474" i="2"/>
  <c r="C474" i="2"/>
  <c r="T473" i="2"/>
  <c r="S473" i="2"/>
  <c r="R473" i="2"/>
  <c r="Q473" i="2"/>
  <c r="P473" i="2"/>
  <c r="O473" i="2"/>
  <c r="N473" i="2"/>
  <c r="M473" i="2"/>
  <c r="L473" i="2"/>
  <c r="K473" i="2"/>
  <c r="J473" i="2"/>
  <c r="I473" i="2"/>
  <c r="H473" i="2"/>
  <c r="G473" i="2"/>
  <c r="F473" i="2"/>
  <c r="E473" i="2"/>
  <c r="B473" i="2" s="1"/>
  <c r="D473" i="2"/>
  <c r="C473" i="2"/>
  <c r="T472" i="2"/>
  <c r="S472" i="2"/>
  <c r="R472" i="2"/>
  <c r="Q472" i="2"/>
  <c r="P472" i="2"/>
  <c r="O472" i="2"/>
  <c r="N472" i="2"/>
  <c r="M472" i="2"/>
  <c r="L472" i="2"/>
  <c r="K472" i="2"/>
  <c r="J472" i="2"/>
  <c r="I472" i="2"/>
  <c r="H472" i="2"/>
  <c r="G472" i="2"/>
  <c r="F472" i="2"/>
  <c r="E472" i="2"/>
  <c r="B472" i="2" s="1"/>
  <c r="D472" i="2"/>
  <c r="C472" i="2"/>
  <c r="T471" i="2"/>
  <c r="S471" i="2"/>
  <c r="R471" i="2"/>
  <c r="Q471" i="2"/>
  <c r="P471" i="2"/>
  <c r="O471" i="2"/>
  <c r="N471" i="2"/>
  <c r="M471" i="2"/>
  <c r="L471" i="2"/>
  <c r="K471" i="2"/>
  <c r="J471" i="2"/>
  <c r="I471" i="2"/>
  <c r="H471" i="2"/>
  <c r="G471" i="2"/>
  <c r="F471" i="2"/>
  <c r="E471" i="2"/>
  <c r="B471" i="2" s="1"/>
  <c r="D471" i="2"/>
  <c r="C471" i="2"/>
  <c r="A471" i="2" s="1"/>
  <c r="T470" i="2"/>
  <c r="S470" i="2"/>
  <c r="R470" i="2"/>
  <c r="Q470" i="2"/>
  <c r="P470" i="2"/>
  <c r="O470" i="2"/>
  <c r="N470" i="2"/>
  <c r="M470" i="2"/>
  <c r="L470" i="2"/>
  <c r="K470" i="2"/>
  <c r="J470" i="2"/>
  <c r="I470" i="2"/>
  <c r="H470" i="2"/>
  <c r="G470" i="2"/>
  <c r="F470" i="2"/>
  <c r="E470" i="2"/>
  <c r="B470" i="2" s="1"/>
  <c r="D470" i="2"/>
  <c r="C470" i="2"/>
  <c r="T469" i="2"/>
  <c r="S469" i="2"/>
  <c r="R469" i="2"/>
  <c r="Q469" i="2"/>
  <c r="P469" i="2"/>
  <c r="O469" i="2"/>
  <c r="N469" i="2"/>
  <c r="M469" i="2"/>
  <c r="L469" i="2"/>
  <c r="K469" i="2"/>
  <c r="J469" i="2"/>
  <c r="I469" i="2"/>
  <c r="H469" i="2"/>
  <c r="G469" i="2"/>
  <c r="F469" i="2"/>
  <c r="E469" i="2"/>
  <c r="B469" i="2" s="1"/>
  <c r="D469" i="2"/>
  <c r="C469" i="2"/>
  <c r="T468" i="2"/>
  <c r="S468" i="2"/>
  <c r="R468" i="2"/>
  <c r="Q468" i="2"/>
  <c r="P468" i="2"/>
  <c r="O468" i="2"/>
  <c r="N468" i="2"/>
  <c r="M468" i="2"/>
  <c r="L468" i="2"/>
  <c r="K468" i="2"/>
  <c r="J468" i="2"/>
  <c r="I468" i="2"/>
  <c r="H468" i="2"/>
  <c r="G468" i="2"/>
  <c r="F468" i="2"/>
  <c r="E468" i="2"/>
  <c r="B468" i="2" s="1"/>
  <c r="D468" i="2"/>
  <c r="C468" i="2"/>
  <c r="T467" i="2"/>
  <c r="S467" i="2"/>
  <c r="R467" i="2"/>
  <c r="Q467" i="2"/>
  <c r="P467" i="2"/>
  <c r="O467" i="2"/>
  <c r="N467" i="2"/>
  <c r="M467" i="2"/>
  <c r="L467" i="2"/>
  <c r="K467" i="2"/>
  <c r="J467" i="2"/>
  <c r="I467" i="2"/>
  <c r="H467" i="2"/>
  <c r="G467" i="2"/>
  <c r="F467" i="2"/>
  <c r="E467" i="2"/>
  <c r="B467" i="2" s="1"/>
  <c r="D467" i="2"/>
  <c r="C467" i="2"/>
  <c r="T466" i="2"/>
  <c r="S466" i="2"/>
  <c r="R466" i="2"/>
  <c r="Q466" i="2"/>
  <c r="P466" i="2"/>
  <c r="O466" i="2"/>
  <c r="N466" i="2"/>
  <c r="M466" i="2"/>
  <c r="L466" i="2"/>
  <c r="K466" i="2"/>
  <c r="J466" i="2"/>
  <c r="I466" i="2"/>
  <c r="H466" i="2"/>
  <c r="G466" i="2"/>
  <c r="F466" i="2"/>
  <c r="E466" i="2"/>
  <c r="B466" i="2" s="1"/>
  <c r="D466" i="2"/>
  <c r="C466" i="2"/>
  <c r="T465" i="2"/>
  <c r="S465" i="2"/>
  <c r="R465" i="2"/>
  <c r="Q465" i="2"/>
  <c r="P465" i="2"/>
  <c r="O465" i="2"/>
  <c r="N465" i="2"/>
  <c r="M465" i="2"/>
  <c r="L465" i="2"/>
  <c r="K465" i="2"/>
  <c r="J465" i="2"/>
  <c r="I465" i="2"/>
  <c r="H465" i="2"/>
  <c r="G465" i="2"/>
  <c r="F465" i="2"/>
  <c r="E465" i="2"/>
  <c r="B465" i="2" s="1"/>
  <c r="D465" i="2"/>
  <c r="C465" i="2"/>
  <c r="T464" i="2"/>
  <c r="S464" i="2"/>
  <c r="R464" i="2"/>
  <c r="Q464" i="2"/>
  <c r="P464" i="2"/>
  <c r="O464" i="2"/>
  <c r="N464" i="2"/>
  <c r="M464" i="2"/>
  <c r="L464" i="2"/>
  <c r="K464" i="2"/>
  <c r="J464" i="2"/>
  <c r="I464" i="2"/>
  <c r="H464" i="2"/>
  <c r="G464" i="2"/>
  <c r="F464" i="2"/>
  <c r="E464" i="2"/>
  <c r="B464" i="2" s="1"/>
  <c r="D464" i="2"/>
  <c r="C464" i="2"/>
  <c r="A464" i="2"/>
  <c r="T463" i="2"/>
  <c r="S463" i="2"/>
  <c r="R463" i="2"/>
  <c r="Q463" i="2"/>
  <c r="P463" i="2"/>
  <c r="O463" i="2"/>
  <c r="N463" i="2"/>
  <c r="M463" i="2"/>
  <c r="L463" i="2"/>
  <c r="K463" i="2"/>
  <c r="J463" i="2"/>
  <c r="I463" i="2"/>
  <c r="H463" i="2"/>
  <c r="G463" i="2"/>
  <c r="F463" i="2"/>
  <c r="E463" i="2"/>
  <c r="B463" i="2" s="1"/>
  <c r="D463" i="2"/>
  <c r="C463" i="2"/>
  <c r="A463" i="2"/>
  <c r="T462" i="2"/>
  <c r="S462" i="2"/>
  <c r="R462" i="2"/>
  <c r="Q462" i="2"/>
  <c r="P462" i="2"/>
  <c r="O462" i="2"/>
  <c r="N462" i="2"/>
  <c r="M462" i="2"/>
  <c r="L462" i="2"/>
  <c r="K462" i="2"/>
  <c r="J462" i="2"/>
  <c r="I462" i="2"/>
  <c r="H462" i="2"/>
  <c r="G462" i="2"/>
  <c r="F462" i="2"/>
  <c r="E462" i="2"/>
  <c r="B462" i="2" s="1"/>
  <c r="D462" i="2"/>
  <c r="C462" i="2"/>
  <c r="T461" i="2"/>
  <c r="S461" i="2"/>
  <c r="R461" i="2"/>
  <c r="Q461" i="2"/>
  <c r="P461" i="2"/>
  <c r="O461" i="2"/>
  <c r="N461" i="2"/>
  <c r="M461" i="2"/>
  <c r="L461" i="2"/>
  <c r="K461" i="2"/>
  <c r="J461" i="2"/>
  <c r="I461" i="2"/>
  <c r="H461" i="2"/>
  <c r="G461" i="2"/>
  <c r="F461" i="2"/>
  <c r="E461" i="2"/>
  <c r="B461" i="2" s="1"/>
  <c r="D461" i="2"/>
  <c r="C461" i="2"/>
  <c r="T460" i="2"/>
  <c r="S460" i="2"/>
  <c r="R460" i="2"/>
  <c r="Q460" i="2"/>
  <c r="P460" i="2"/>
  <c r="O460" i="2"/>
  <c r="N460" i="2"/>
  <c r="M460" i="2"/>
  <c r="L460" i="2"/>
  <c r="K460" i="2"/>
  <c r="J460" i="2"/>
  <c r="I460" i="2"/>
  <c r="H460" i="2"/>
  <c r="G460" i="2"/>
  <c r="F460" i="2"/>
  <c r="E460" i="2"/>
  <c r="B460" i="2" s="1"/>
  <c r="D460" i="2"/>
  <c r="C460" i="2"/>
  <c r="T459" i="2"/>
  <c r="S459" i="2"/>
  <c r="R459" i="2"/>
  <c r="Q459" i="2"/>
  <c r="P459" i="2"/>
  <c r="O459" i="2"/>
  <c r="N459" i="2"/>
  <c r="M459" i="2"/>
  <c r="L459" i="2"/>
  <c r="K459" i="2"/>
  <c r="J459" i="2"/>
  <c r="I459" i="2"/>
  <c r="H459" i="2"/>
  <c r="G459" i="2"/>
  <c r="F459" i="2"/>
  <c r="E459" i="2"/>
  <c r="B459" i="2" s="1"/>
  <c r="D459" i="2"/>
  <c r="C459" i="2"/>
  <c r="T458" i="2"/>
  <c r="S458" i="2"/>
  <c r="R458" i="2"/>
  <c r="Q458" i="2"/>
  <c r="P458" i="2"/>
  <c r="O458" i="2"/>
  <c r="N458" i="2"/>
  <c r="M458" i="2"/>
  <c r="L458" i="2"/>
  <c r="K458" i="2"/>
  <c r="J458" i="2"/>
  <c r="I458" i="2"/>
  <c r="H458" i="2"/>
  <c r="G458" i="2"/>
  <c r="F458" i="2"/>
  <c r="E458" i="2"/>
  <c r="B458" i="2" s="1"/>
  <c r="D458" i="2"/>
  <c r="C458" i="2"/>
  <c r="T457" i="2"/>
  <c r="S457" i="2"/>
  <c r="R457" i="2"/>
  <c r="Q457" i="2"/>
  <c r="P457" i="2"/>
  <c r="O457" i="2"/>
  <c r="N457" i="2"/>
  <c r="M457" i="2"/>
  <c r="L457" i="2"/>
  <c r="K457" i="2"/>
  <c r="J457" i="2"/>
  <c r="I457" i="2"/>
  <c r="H457" i="2"/>
  <c r="G457" i="2"/>
  <c r="F457" i="2"/>
  <c r="E457" i="2"/>
  <c r="B457" i="2" s="1"/>
  <c r="D457" i="2"/>
  <c r="C457" i="2"/>
  <c r="T456" i="2"/>
  <c r="S456" i="2"/>
  <c r="R456" i="2"/>
  <c r="Q456" i="2"/>
  <c r="P456" i="2"/>
  <c r="O456" i="2"/>
  <c r="N456" i="2"/>
  <c r="M456" i="2"/>
  <c r="L456" i="2"/>
  <c r="K456" i="2"/>
  <c r="J456" i="2"/>
  <c r="I456" i="2"/>
  <c r="H456" i="2"/>
  <c r="G456" i="2"/>
  <c r="F456" i="2"/>
  <c r="E456" i="2"/>
  <c r="B456" i="2" s="1"/>
  <c r="D456" i="2"/>
  <c r="C456" i="2"/>
  <c r="T455" i="2"/>
  <c r="S455" i="2"/>
  <c r="R455" i="2"/>
  <c r="Q455" i="2"/>
  <c r="P455" i="2"/>
  <c r="O455" i="2"/>
  <c r="N455" i="2"/>
  <c r="M455" i="2"/>
  <c r="L455" i="2"/>
  <c r="K455" i="2"/>
  <c r="J455" i="2"/>
  <c r="I455" i="2"/>
  <c r="H455" i="2"/>
  <c r="G455" i="2"/>
  <c r="F455" i="2"/>
  <c r="E455" i="2"/>
  <c r="B455" i="2" s="1"/>
  <c r="D455" i="2"/>
  <c r="C455" i="2"/>
  <c r="T454" i="2"/>
  <c r="S454" i="2"/>
  <c r="R454" i="2"/>
  <c r="Q454" i="2"/>
  <c r="P454" i="2"/>
  <c r="O454" i="2"/>
  <c r="N454" i="2"/>
  <c r="M454" i="2"/>
  <c r="L454" i="2"/>
  <c r="K454" i="2"/>
  <c r="J454" i="2"/>
  <c r="I454" i="2"/>
  <c r="H454" i="2"/>
  <c r="G454" i="2"/>
  <c r="F454" i="2"/>
  <c r="E454" i="2"/>
  <c r="B454" i="2" s="1"/>
  <c r="D454" i="2"/>
  <c r="C454" i="2"/>
  <c r="T453" i="2"/>
  <c r="S453" i="2"/>
  <c r="R453" i="2"/>
  <c r="Q453" i="2"/>
  <c r="P453" i="2"/>
  <c r="O453" i="2"/>
  <c r="N453" i="2"/>
  <c r="M453" i="2"/>
  <c r="L453" i="2"/>
  <c r="K453" i="2"/>
  <c r="J453" i="2"/>
  <c r="I453" i="2"/>
  <c r="H453" i="2"/>
  <c r="G453" i="2"/>
  <c r="F453" i="2"/>
  <c r="E453" i="2"/>
  <c r="B453" i="2" s="1"/>
  <c r="D453" i="2"/>
  <c r="C453" i="2"/>
  <c r="T452" i="2"/>
  <c r="S452" i="2"/>
  <c r="R452" i="2"/>
  <c r="Q452" i="2"/>
  <c r="P452" i="2"/>
  <c r="O452" i="2"/>
  <c r="N452" i="2"/>
  <c r="M452" i="2"/>
  <c r="L452" i="2"/>
  <c r="K452" i="2"/>
  <c r="J452" i="2"/>
  <c r="I452" i="2"/>
  <c r="H452" i="2"/>
  <c r="G452" i="2"/>
  <c r="F452" i="2"/>
  <c r="E452" i="2"/>
  <c r="B452" i="2" s="1"/>
  <c r="D452" i="2"/>
  <c r="C452" i="2"/>
  <c r="T451" i="2"/>
  <c r="S451" i="2"/>
  <c r="R451" i="2"/>
  <c r="Q451" i="2"/>
  <c r="P451" i="2"/>
  <c r="O451" i="2"/>
  <c r="N451" i="2"/>
  <c r="M451" i="2"/>
  <c r="L451" i="2"/>
  <c r="K451" i="2"/>
  <c r="J451" i="2"/>
  <c r="I451" i="2"/>
  <c r="H451" i="2"/>
  <c r="G451" i="2"/>
  <c r="F451" i="2"/>
  <c r="E451" i="2"/>
  <c r="B451" i="2" s="1"/>
  <c r="D451" i="2"/>
  <c r="C451" i="2"/>
  <c r="T450" i="2"/>
  <c r="S450" i="2"/>
  <c r="R450" i="2"/>
  <c r="Q450" i="2"/>
  <c r="P450" i="2"/>
  <c r="O450" i="2"/>
  <c r="N450" i="2"/>
  <c r="M450" i="2"/>
  <c r="L450" i="2"/>
  <c r="K450" i="2"/>
  <c r="J450" i="2"/>
  <c r="I450" i="2"/>
  <c r="H450" i="2"/>
  <c r="G450" i="2"/>
  <c r="F450" i="2"/>
  <c r="E450" i="2"/>
  <c r="B450" i="2" s="1"/>
  <c r="D450" i="2"/>
  <c r="C450" i="2"/>
  <c r="A450" i="2" s="1"/>
  <c r="T449" i="2"/>
  <c r="S449" i="2"/>
  <c r="R449" i="2"/>
  <c r="Q449" i="2"/>
  <c r="P449" i="2"/>
  <c r="O449" i="2"/>
  <c r="N449" i="2"/>
  <c r="M449" i="2"/>
  <c r="L449" i="2"/>
  <c r="K449" i="2"/>
  <c r="J449" i="2"/>
  <c r="I449" i="2"/>
  <c r="H449" i="2"/>
  <c r="G449" i="2"/>
  <c r="F449" i="2"/>
  <c r="E449" i="2"/>
  <c r="B449" i="2" s="1"/>
  <c r="D449" i="2"/>
  <c r="C449" i="2"/>
  <c r="T448" i="2"/>
  <c r="S448" i="2"/>
  <c r="R448" i="2"/>
  <c r="Q448" i="2"/>
  <c r="P448" i="2"/>
  <c r="O448" i="2"/>
  <c r="N448" i="2"/>
  <c r="M448" i="2"/>
  <c r="L448" i="2"/>
  <c r="K448" i="2"/>
  <c r="J448" i="2"/>
  <c r="I448" i="2"/>
  <c r="H448" i="2"/>
  <c r="G448" i="2"/>
  <c r="F448" i="2"/>
  <c r="E448" i="2"/>
  <c r="B448" i="2" s="1"/>
  <c r="D448" i="2"/>
  <c r="C448" i="2"/>
  <c r="T447" i="2"/>
  <c r="S447" i="2"/>
  <c r="R447" i="2"/>
  <c r="Q447" i="2"/>
  <c r="P447" i="2"/>
  <c r="O447" i="2"/>
  <c r="N447" i="2"/>
  <c r="M447" i="2"/>
  <c r="L447" i="2"/>
  <c r="K447" i="2"/>
  <c r="J447" i="2"/>
  <c r="I447" i="2"/>
  <c r="H447" i="2"/>
  <c r="G447" i="2"/>
  <c r="F447" i="2"/>
  <c r="E447" i="2"/>
  <c r="B447" i="2" s="1"/>
  <c r="D447" i="2"/>
  <c r="C447" i="2"/>
  <c r="T446" i="2"/>
  <c r="S446" i="2"/>
  <c r="R446" i="2"/>
  <c r="Q446" i="2"/>
  <c r="P446" i="2"/>
  <c r="O446" i="2"/>
  <c r="N446" i="2"/>
  <c r="M446" i="2"/>
  <c r="L446" i="2"/>
  <c r="K446" i="2"/>
  <c r="J446" i="2"/>
  <c r="I446" i="2"/>
  <c r="H446" i="2"/>
  <c r="G446" i="2"/>
  <c r="F446" i="2"/>
  <c r="E446" i="2"/>
  <c r="B446" i="2" s="1"/>
  <c r="D446" i="2"/>
  <c r="C446" i="2"/>
  <c r="T445" i="2"/>
  <c r="S445" i="2"/>
  <c r="R445" i="2"/>
  <c r="Q445" i="2"/>
  <c r="P445" i="2"/>
  <c r="O445" i="2"/>
  <c r="N445" i="2"/>
  <c r="M445" i="2"/>
  <c r="L445" i="2"/>
  <c r="K445" i="2"/>
  <c r="J445" i="2"/>
  <c r="I445" i="2"/>
  <c r="H445" i="2"/>
  <c r="G445" i="2"/>
  <c r="F445" i="2"/>
  <c r="E445" i="2"/>
  <c r="B445" i="2" s="1"/>
  <c r="D445" i="2"/>
  <c r="C445" i="2"/>
  <c r="T444" i="2"/>
  <c r="S444" i="2"/>
  <c r="R444" i="2"/>
  <c r="Q444" i="2"/>
  <c r="P444" i="2"/>
  <c r="O444" i="2"/>
  <c r="N444" i="2"/>
  <c r="M444" i="2"/>
  <c r="L444" i="2"/>
  <c r="K444" i="2"/>
  <c r="J444" i="2"/>
  <c r="I444" i="2"/>
  <c r="H444" i="2"/>
  <c r="G444" i="2"/>
  <c r="F444" i="2"/>
  <c r="E444" i="2"/>
  <c r="B444" i="2" s="1"/>
  <c r="D444" i="2"/>
  <c r="C444" i="2"/>
  <c r="T443" i="2"/>
  <c r="S443" i="2"/>
  <c r="R443" i="2"/>
  <c r="Q443" i="2"/>
  <c r="P443" i="2"/>
  <c r="O443" i="2"/>
  <c r="N443" i="2"/>
  <c r="M443" i="2"/>
  <c r="L443" i="2"/>
  <c r="K443" i="2"/>
  <c r="J443" i="2"/>
  <c r="I443" i="2"/>
  <c r="H443" i="2"/>
  <c r="G443" i="2"/>
  <c r="F443" i="2"/>
  <c r="E443" i="2"/>
  <c r="B443" i="2" s="1"/>
  <c r="D443" i="2"/>
  <c r="C443" i="2"/>
  <c r="A443" i="2"/>
  <c r="T442" i="2"/>
  <c r="S442" i="2"/>
  <c r="R442" i="2"/>
  <c r="Q442" i="2"/>
  <c r="P442" i="2"/>
  <c r="O442" i="2"/>
  <c r="N442" i="2"/>
  <c r="M442" i="2"/>
  <c r="L442" i="2"/>
  <c r="K442" i="2"/>
  <c r="J442" i="2"/>
  <c r="I442" i="2"/>
  <c r="H442" i="2"/>
  <c r="G442" i="2"/>
  <c r="F442" i="2"/>
  <c r="E442" i="2"/>
  <c r="B442" i="2" s="1"/>
  <c r="D442" i="2"/>
  <c r="C442" i="2"/>
  <c r="T441" i="2"/>
  <c r="S441" i="2"/>
  <c r="R441" i="2"/>
  <c r="Q441" i="2"/>
  <c r="P441" i="2"/>
  <c r="O441" i="2"/>
  <c r="N441" i="2"/>
  <c r="M441" i="2"/>
  <c r="L441" i="2"/>
  <c r="K441" i="2"/>
  <c r="J441" i="2"/>
  <c r="I441" i="2"/>
  <c r="H441" i="2"/>
  <c r="G441" i="2"/>
  <c r="F441" i="2"/>
  <c r="E441" i="2"/>
  <c r="B441" i="2" s="1"/>
  <c r="D441" i="2"/>
  <c r="C441" i="2"/>
  <c r="T440" i="2"/>
  <c r="S440" i="2"/>
  <c r="R440" i="2"/>
  <c r="Q440" i="2"/>
  <c r="P440" i="2"/>
  <c r="O440" i="2"/>
  <c r="N440" i="2"/>
  <c r="M440" i="2"/>
  <c r="L440" i="2"/>
  <c r="K440" i="2"/>
  <c r="J440" i="2"/>
  <c r="I440" i="2"/>
  <c r="H440" i="2"/>
  <c r="G440" i="2"/>
  <c r="F440" i="2"/>
  <c r="E440" i="2"/>
  <c r="B440" i="2" s="1"/>
  <c r="D440" i="2"/>
  <c r="C440" i="2"/>
  <c r="T439" i="2"/>
  <c r="S439" i="2"/>
  <c r="R439" i="2"/>
  <c r="Q439" i="2"/>
  <c r="P439" i="2"/>
  <c r="O439" i="2"/>
  <c r="N439" i="2"/>
  <c r="M439" i="2"/>
  <c r="L439" i="2"/>
  <c r="K439" i="2"/>
  <c r="J439" i="2"/>
  <c r="I439" i="2"/>
  <c r="H439" i="2"/>
  <c r="G439" i="2"/>
  <c r="F439" i="2"/>
  <c r="E439" i="2"/>
  <c r="B439" i="2" s="1"/>
  <c r="D439" i="2"/>
  <c r="C439" i="2"/>
  <c r="T438" i="2"/>
  <c r="S438" i="2"/>
  <c r="R438" i="2"/>
  <c r="Q438" i="2"/>
  <c r="P438" i="2"/>
  <c r="O438" i="2"/>
  <c r="N438" i="2"/>
  <c r="M438" i="2"/>
  <c r="L438" i="2"/>
  <c r="K438" i="2"/>
  <c r="J438" i="2"/>
  <c r="I438" i="2"/>
  <c r="H438" i="2"/>
  <c r="G438" i="2"/>
  <c r="F438" i="2"/>
  <c r="E438" i="2"/>
  <c r="B438" i="2" s="1"/>
  <c r="D438" i="2"/>
  <c r="C438" i="2"/>
  <c r="T437" i="2"/>
  <c r="S437" i="2"/>
  <c r="R437" i="2"/>
  <c r="Q437" i="2"/>
  <c r="P437" i="2"/>
  <c r="O437" i="2"/>
  <c r="N437" i="2"/>
  <c r="M437" i="2"/>
  <c r="L437" i="2"/>
  <c r="K437" i="2"/>
  <c r="J437" i="2"/>
  <c r="I437" i="2"/>
  <c r="H437" i="2"/>
  <c r="G437" i="2"/>
  <c r="F437" i="2"/>
  <c r="E437" i="2"/>
  <c r="B437" i="2" s="1"/>
  <c r="D437" i="2"/>
  <c r="C437" i="2"/>
  <c r="T436" i="2"/>
  <c r="S436" i="2"/>
  <c r="R436" i="2"/>
  <c r="Q436" i="2"/>
  <c r="P436" i="2"/>
  <c r="O436" i="2"/>
  <c r="N436" i="2"/>
  <c r="M436" i="2"/>
  <c r="L436" i="2"/>
  <c r="K436" i="2"/>
  <c r="J436" i="2"/>
  <c r="I436" i="2"/>
  <c r="H436" i="2"/>
  <c r="G436" i="2"/>
  <c r="F436" i="2"/>
  <c r="E436" i="2"/>
  <c r="B436" i="2" s="1"/>
  <c r="D436" i="2"/>
  <c r="C436" i="2"/>
  <c r="T435" i="2"/>
  <c r="S435" i="2"/>
  <c r="R435" i="2"/>
  <c r="Q435" i="2"/>
  <c r="P435" i="2"/>
  <c r="O435" i="2"/>
  <c r="N435" i="2"/>
  <c r="M435" i="2"/>
  <c r="L435" i="2"/>
  <c r="K435" i="2"/>
  <c r="J435" i="2"/>
  <c r="I435" i="2"/>
  <c r="H435" i="2"/>
  <c r="G435" i="2"/>
  <c r="F435" i="2"/>
  <c r="E435" i="2"/>
  <c r="B435" i="2" s="1"/>
  <c r="D435" i="2"/>
  <c r="C435" i="2"/>
  <c r="T434" i="2"/>
  <c r="S434" i="2"/>
  <c r="R434" i="2"/>
  <c r="Q434" i="2"/>
  <c r="P434" i="2"/>
  <c r="O434" i="2"/>
  <c r="N434" i="2"/>
  <c r="M434" i="2"/>
  <c r="L434" i="2"/>
  <c r="K434" i="2"/>
  <c r="J434" i="2"/>
  <c r="I434" i="2"/>
  <c r="H434" i="2"/>
  <c r="G434" i="2"/>
  <c r="F434" i="2"/>
  <c r="E434" i="2"/>
  <c r="B434" i="2" s="1"/>
  <c r="D434" i="2"/>
  <c r="C434" i="2"/>
  <c r="T433" i="2"/>
  <c r="S433" i="2"/>
  <c r="R433" i="2"/>
  <c r="Q433" i="2"/>
  <c r="P433" i="2"/>
  <c r="O433" i="2"/>
  <c r="N433" i="2"/>
  <c r="M433" i="2"/>
  <c r="L433" i="2"/>
  <c r="K433" i="2"/>
  <c r="J433" i="2"/>
  <c r="I433" i="2"/>
  <c r="H433" i="2"/>
  <c r="G433" i="2"/>
  <c r="F433" i="2"/>
  <c r="E433" i="2"/>
  <c r="B433" i="2" s="1"/>
  <c r="D433" i="2"/>
  <c r="C433" i="2"/>
  <c r="T432" i="2"/>
  <c r="S432" i="2"/>
  <c r="R432" i="2"/>
  <c r="Q432" i="2"/>
  <c r="P432" i="2"/>
  <c r="O432" i="2"/>
  <c r="N432" i="2"/>
  <c r="M432" i="2"/>
  <c r="L432" i="2"/>
  <c r="K432" i="2"/>
  <c r="J432" i="2"/>
  <c r="I432" i="2"/>
  <c r="H432" i="2"/>
  <c r="G432" i="2"/>
  <c r="F432" i="2"/>
  <c r="E432" i="2"/>
  <c r="B432" i="2" s="1"/>
  <c r="D432" i="2"/>
  <c r="C432" i="2"/>
  <c r="T431" i="2"/>
  <c r="S431" i="2"/>
  <c r="R431" i="2"/>
  <c r="Q431" i="2"/>
  <c r="P431" i="2"/>
  <c r="O431" i="2"/>
  <c r="N431" i="2"/>
  <c r="M431" i="2"/>
  <c r="L431" i="2"/>
  <c r="K431" i="2"/>
  <c r="J431" i="2"/>
  <c r="I431" i="2"/>
  <c r="H431" i="2"/>
  <c r="G431" i="2"/>
  <c r="F431" i="2"/>
  <c r="E431" i="2"/>
  <c r="B431" i="2" s="1"/>
  <c r="D431" i="2"/>
  <c r="A431" i="2" s="1"/>
  <c r="C431" i="2"/>
  <c r="T430" i="2"/>
  <c r="S430" i="2"/>
  <c r="R430" i="2"/>
  <c r="Q430" i="2"/>
  <c r="P430" i="2"/>
  <c r="O430" i="2"/>
  <c r="N430" i="2"/>
  <c r="M430" i="2"/>
  <c r="L430" i="2"/>
  <c r="K430" i="2"/>
  <c r="J430" i="2"/>
  <c r="I430" i="2"/>
  <c r="H430" i="2"/>
  <c r="G430" i="2"/>
  <c r="F430" i="2"/>
  <c r="E430" i="2"/>
  <c r="B430" i="2" s="1"/>
  <c r="D430" i="2"/>
  <c r="C430" i="2"/>
  <c r="T429" i="2"/>
  <c r="S429" i="2"/>
  <c r="R429" i="2"/>
  <c r="Q429" i="2"/>
  <c r="P429" i="2"/>
  <c r="O429" i="2"/>
  <c r="N429" i="2"/>
  <c r="M429" i="2"/>
  <c r="L429" i="2"/>
  <c r="K429" i="2"/>
  <c r="J429" i="2"/>
  <c r="I429" i="2"/>
  <c r="H429" i="2"/>
  <c r="G429" i="2"/>
  <c r="F429" i="2"/>
  <c r="E429" i="2"/>
  <c r="B429" i="2" s="1"/>
  <c r="D429" i="2"/>
  <c r="C429" i="2"/>
  <c r="T428" i="2"/>
  <c r="S428" i="2"/>
  <c r="R428" i="2"/>
  <c r="Q428" i="2"/>
  <c r="P428" i="2"/>
  <c r="O428" i="2"/>
  <c r="N428" i="2"/>
  <c r="M428" i="2"/>
  <c r="L428" i="2"/>
  <c r="K428" i="2"/>
  <c r="J428" i="2"/>
  <c r="I428" i="2"/>
  <c r="H428" i="2"/>
  <c r="G428" i="2"/>
  <c r="F428" i="2"/>
  <c r="E428" i="2"/>
  <c r="B428" i="2" s="1"/>
  <c r="D428" i="2"/>
  <c r="C428" i="2"/>
  <c r="T427" i="2"/>
  <c r="S427" i="2"/>
  <c r="R427" i="2"/>
  <c r="Q427" i="2"/>
  <c r="P427" i="2"/>
  <c r="O427" i="2"/>
  <c r="N427" i="2"/>
  <c r="M427" i="2"/>
  <c r="L427" i="2"/>
  <c r="K427" i="2"/>
  <c r="J427" i="2"/>
  <c r="I427" i="2"/>
  <c r="H427" i="2"/>
  <c r="G427" i="2"/>
  <c r="F427" i="2"/>
  <c r="E427" i="2"/>
  <c r="B427" i="2" s="1"/>
  <c r="D427" i="2"/>
  <c r="C427" i="2"/>
  <c r="T426" i="2"/>
  <c r="S426" i="2"/>
  <c r="R426" i="2"/>
  <c r="Q426" i="2"/>
  <c r="P426" i="2"/>
  <c r="O426" i="2"/>
  <c r="N426" i="2"/>
  <c r="M426" i="2"/>
  <c r="L426" i="2"/>
  <c r="K426" i="2"/>
  <c r="J426" i="2"/>
  <c r="I426" i="2"/>
  <c r="H426" i="2"/>
  <c r="G426" i="2"/>
  <c r="F426" i="2"/>
  <c r="E426" i="2"/>
  <c r="B426" i="2" s="1"/>
  <c r="D426" i="2"/>
  <c r="C426" i="2"/>
  <c r="T425" i="2"/>
  <c r="S425" i="2"/>
  <c r="R425" i="2"/>
  <c r="Q425" i="2"/>
  <c r="P425" i="2"/>
  <c r="O425" i="2"/>
  <c r="N425" i="2"/>
  <c r="M425" i="2"/>
  <c r="L425" i="2"/>
  <c r="K425" i="2"/>
  <c r="J425" i="2"/>
  <c r="I425" i="2"/>
  <c r="H425" i="2"/>
  <c r="G425" i="2"/>
  <c r="F425" i="2"/>
  <c r="E425" i="2"/>
  <c r="B425" i="2" s="1"/>
  <c r="D425" i="2"/>
  <c r="C425" i="2"/>
  <c r="T424" i="2"/>
  <c r="S424" i="2"/>
  <c r="R424" i="2"/>
  <c r="Q424" i="2"/>
  <c r="P424" i="2"/>
  <c r="O424" i="2"/>
  <c r="N424" i="2"/>
  <c r="M424" i="2"/>
  <c r="L424" i="2"/>
  <c r="K424" i="2"/>
  <c r="J424" i="2"/>
  <c r="I424" i="2"/>
  <c r="H424" i="2"/>
  <c r="G424" i="2"/>
  <c r="F424" i="2"/>
  <c r="E424" i="2"/>
  <c r="B424" i="2" s="1"/>
  <c r="D424" i="2"/>
  <c r="C424" i="2"/>
  <c r="T423" i="2"/>
  <c r="S423" i="2"/>
  <c r="R423" i="2"/>
  <c r="Q423" i="2"/>
  <c r="P423" i="2"/>
  <c r="O423" i="2"/>
  <c r="N423" i="2"/>
  <c r="M423" i="2"/>
  <c r="L423" i="2"/>
  <c r="K423" i="2"/>
  <c r="J423" i="2"/>
  <c r="I423" i="2"/>
  <c r="H423" i="2"/>
  <c r="G423" i="2"/>
  <c r="F423" i="2"/>
  <c r="E423" i="2"/>
  <c r="B423" i="2" s="1"/>
  <c r="D423" i="2"/>
  <c r="C423" i="2"/>
  <c r="T422" i="2"/>
  <c r="S422" i="2"/>
  <c r="R422" i="2"/>
  <c r="Q422" i="2"/>
  <c r="P422" i="2"/>
  <c r="O422" i="2"/>
  <c r="N422" i="2"/>
  <c r="M422" i="2"/>
  <c r="L422" i="2"/>
  <c r="K422" i="2"/>
  <c r="J422" i="2"/>
  <c r="I422" i="2"/>
  <c r="H422" i="2"/>
  <c r="G422" i="2"/>
  <c r="F422" i="2"/>
  <c r="E422" i="2"/>
  <c r="B422" i="2" s="1"/>
  <c r="D422" i="2"/>
  <c r="C422" i="2"/>
  <c r="T421" i="2"/>
  <c r="S421" i="2"/>
  <c r="R421" i="2"/>
  <c r="Q421" i="2"/>
  <c r="P421" i="2"/>
  <c r="O421" i="2"/>
  <c r="N421" i="2"/>
  <c r="M421" i="2"/>
  <c r="L421" i="2"/>
  <c r="K421" i="2"/>
  <c r="J421" i="2"/>
  <c r="I421" i="2"/>
  <c r="H421" i="2"/>
  <c r="G421" i="2"/>
  <c r="F421" i="2"/>
  <c r="E421" i="2"/>
  <c r="B421" i="2" s="1"/>
  <c r="D421" i="2"/>
  <c r="C421" i="2"/>
  <c r="T420" i="2"/>
  <c r="S420" i="2"/>
  <c r="R420" i="2"/>
  <c r="Q420" i="2"/>
  <c r="P420" i="2"/>
  <c r="O420" i="2"/>
  <c r="N420" i="2"/>
  <c r="M420" i="2"/>
  <c r="L420" i="2"/>
  <c r="K420" i="2"/>
  <c r="J420" i="2"/>
  <c r="I420" i="2"/>
  <c r="H420" i="2"/>
  <c r="G420" i="2"/>
  <c r="F420" i="2"/>
  <c r="E420" i="2"/>
  <c r="B420" i="2" s="1"/>
  <c r="D420" i="2"/>
  <c r="C420" i="2"/>
  <c r="A420" i="2" s="1"/>
  <c r="T419" i="2"/>
  <c r="S419" i="2"/>
  <c r="R419" i="2"/>
  <c r="Q419" i="2"/>
  <c r="P419" i="2"/>
  <c r="O419" i="2"/>
  <c r="N419" i="2"/>
  <c r="M419" i="2"/>
  <c r="L419" i="2"/>
  <c r="K419" i="2"/>
  <c r="J419" i="2"/>
  <c r="I419" i="2"/>
  <c r="H419" i="2"/>
  <c r="G419" i="2"/>
  <c r="F419" i="2"/>
  <c r="E419" i="2"/>
  <c r="B419" i="2" s="1"/>
  <c r="D419" i="2"/>
  <c r="C419" i="2"/>
  <c r="T418" i="2"/>
  <c r="S418" i="2"/>
  <c r="R418" i="2"/>
  <c r="Q418" i="2"/>
  <c r="P418" i="2"/>
  <c r="O418" i="2"/>
  <c r="N418" i="2"/>
  <c r="M418" i="2"/>
  <c r="L418" i="2"/>
  <c r="K418" i="2"/>
  <c r="J418" i="2"/>
  <c r="I418" i="2"/>
  <c r="H418" i="2"/>
  <c r="G418" i="2"/>
  <c r="F418" i="2"/>
  <c r="E418" i="2"/>
  <c r="B418" i="2" s="1"/>
  <c r="D418" i="2"/>
  <c r="C418" i="2"/>
  <c r="T417" i="2"/>
  <c r="S417" i="2"/>
  <c r="R417" i="2"/>
  <c r="Q417" i="2"/>
  <c r="P417" i="2"/>
  <c r="O417" i="2"/>
  <c r="N417" i="2"/>
  <c r="M417" i="2"/>
  <c r="L417" i="2"/>
  <c r="K417" i="2"/>
  <c r="J417" i="2"/>
  <c r="I417" i="2"/>
  <c r="H417" i="2"/>
  <c r="G417" i="2"/>
  <c r="F417" i="2"/>
  <c r="E417" i="2"/>
  <c r="B417" i="2" s="1"/>
  <c r="D417" i="2"/>
  <c r="C417" i="2"/>
  <c r="T416" i="2"/>
  <c r="S416" i="2"/>
  <c r="R416" i="2"/>
  <c r="Q416" i="2"/>
  <c r="P416" i="2"/>
  <c r="O416" i="2"/>
  <c r="N416" i="2"/>
  <c r="M416" i="2"/>
  <c r="L416" i="2"/>
  <c r="K416" i="2"/>
  <c r="J416" i="2"/>
  <c r="I416" i="2"/>
  <c r="H416" i="2"/>
  <c r="G416" i="2"/>
  <c r="F416" i="2"/>
  <c r="E416" i="2"/>
  <c r="B416" i="2" s="1"/>
  <c r="D416" i="2"/>
  <c r="C416" i="2"/>
  <c r="T415" i="2"/>
  <c r="S415" i="2"/>
  <c r="R415" i="2"/>
  <c r="Q415" i="2"/>
  <c r="P415" i="2"/>
  <c r="O415" i="2"/>
  <c r="N415" i="2"/>
  <c r="M415" i="2"/>
  <c r="L415" i="2"/>
  <c r="K415" i="2"/>
  <c r="J415" i="2"/>
  <c r="I415" i="2"/>
  <c r="H415" i="2"/>
  <c r="G415" i="2"/>
  <c r="F415" i="2"/>
  <c r="E415" i="2"/>
  <c r="B415" i="2" s="1"/>
  <c r="D415" i="2"/>
  <c r="C415" i="2"/>
  <c r="T414" i="2"/>
  <c r="S414" i="2"/>
  <c r="R414" i="2"/>
  <c r="Q414" i="2"/>
  <c r="P414" i="2"/>
  <c r="O414" i="2"/>
  <c r="N414" i="2"/>
  <c r="M414" i="2"/>
  <c r="L414" i="2"/>
  <c r="K414" i="2"/>
  <c r="J414" i="2"/>
  <c r="I414" i="2"/>
  <c r="H414" i="2"/>
  <c r="G414" i="2"/>
  <c r="F414" i="2"/>
  <c r="E414" i="2"/>
  <c r="B414" i="2" s="1"/>
  <c r="D414" i="2"/>
  <c r="C414" i="2"/>
  <c r="T413" i="2"/>
  <c r="S413" i="2"/>
  <c r="R413" i="2"/>
  <c r="Q413" i="2"/>
  <c r="P413" i="2"/>
  <c r="O413" i="2"/>
  <c r="N413" i="2"/>
  <c r="M413" i="2"/>
  <c r="L413" i="2"/>
  <c r="K413" i="2"/>
  <c r="J413" i="2"/>
  <c r="I413" i="2"/>
  <c r="H413" i="2"/>
  <c r="G413" i="2"/>
  <c r="F413" i="2"/>
  <c r="E413" i="2"/>
  <c r="B413" i="2" s="1"/>
  <c r="D413" i="2"/>
  <c r="C413" i="2"/>
  <c r="A413" i="2" s="1"/>
  <c r="T412" i="2"/>
  <c r="S412" i="2"/>
  <c r="R412" i="2"/>
  <c r="Q412" i="2"/>
  <c r="P412" i="2"/>
  <c r="O412" i="2"/>
  <c r="N412" i="2"/>
  <c r="M412" i="2"/>
  <c r="L412" i="2"/>
  <c r="K412" i="2"/>
  <c r="J412" i="2"/>
  <c r="I412" i="2"/>
  <c r="H412" i="2"/>
  <c r="G412" i="2"/>
  <c r="F412" i="2"/>
  <c r="E412" i="2"/>
  <c r="D412" i="2"/>
  <c r="C412" i="2"/>
  <c r="T411" i="2"/>
  <c r="S411" i="2"/>
  <c r="R411" i="2"/>
  <c r="Q411" i="2"/>
  <c r="P411" i="2"/>
  <c r="O411" i="2"/>
  <c r="N411" i="2"/>
  <c r="M411" i="2"/>
  <c r="L411" i="2"/>
  <c r="K411" i="2"/>
  <c r="J411" i="2"/>
  <c r="I411" i="2"/>
  <c r="H411" i="2"/>
  <c r="G411" i="2"/>
  <c r="F411" i="2"/>
  <c r="E411" i="2"/>
  <c r="B411" i="2" s="1"/>
  <c r="D411" i="2"/>
  <c r="C411" i="2"/>
  <c r="T410" i="2"/>
  <c r="S410" i="2"/>
  <c r="R410" i="2"/>
  <c r="Q410" i="2"/>
  <c r="P410" i="2"/>
  <c r="O410" i="2"/>
  <c r="N410" i="2"/>
  <c r="M410" i="2"/>
  <c r="L410" i="2"/>
  <c r="K410" i="2"/>
  <c r="J410" i="2"/>
  <c r="I410" i="2"/>
  <c r="H410" i="2"/>
  <c r="G410" i="2"/>
  <c r="F410" i="2"/>
  <c r="E410" i="2"/>
  <c r="B410" i="2" s="1"/>
  <c r="D410" i="2"/>
  <c r="C410" i="2"/>
  <c r="T409" i="2"/>
  <c r="S409" i="2"/>
  <c r="R409" i="2"/>
  <c r="Q409" i="2"/>
  <c r="P409" i="2"/>
  <c r="O409" i="2"/>
  <c r="N409" i="2"/>
  <c r="M409" i="2"/>
  <c r="L409" i="2"/>
  <c r="K409" i="2"/>
  <c r="J409" i="2"/>
  <c r="I409" i="2"/>
  <c r="H409" i="2"/>
  <c r="G409" i="2"/>
  <c r="F409" i="2"/>
  <c r="E409" i="2"/>
  <c r="B409" i="2" s="1"/>
  <c r="D409" i="2"/>
  <c r="C409" i="2"/>
  <c r="T408" i="2"/>
  <c r="S408" i="2"/>
  <c r="R408" i="2"/>
  <c r="Q408" i="2"/>
  <c r="P408" i="2"/>
  <c r="O408" i="2"/>
  <c r="N408" i="2"/>
  <c r="M408" i="2"/>
  <c r="L408" i="2"/>
  <c r="K408" i="2"/>
  <c r="J408" i="2"/>
  <c r="I408" i="2"/>
  <c r="H408" i="2"/>
  <c r="G408" i="2"/>
  <c r="F408" i="2"/>
  <c r="E408" i="2"/>
  <c r="B408" i="2" s="1"/>
  <c r="D408" i="2"/>
  <c r="C408" i="2"/>
  <c r="T407" i="2"/>
  <c r="S407" i="2"/>
  <c r="R407" i="2"/>
  <c r="Q407" i="2"/>
  <c r="P407" i="2"/>
  <c r="O407" i="2"/>
  <c r="N407" i="2"/>
  <c r="M407" i="2"/>
  <c r="L407" i="2"/>
  <c r="K407" i="2"/>
  <c r="J407" i="2"/>
  <c r="I407" i="2"/>
  <c r="H407" i="2"/>
  <c r="G407" i="2"/>
  <c r="F407" i="2"/>
  <c r="E407" i="2"/>
  <c r="B407" i="2" s="1"/>
  <c r="D407" i="2"/>
  <c r="C407" i="2"/>
  <c r="T406" i="2"/>
  <c r="S406" i="2"/>
  <c r="R406" i="2"/>
  <c r="Q406" i="2"/>
  <c r="P406" i="2"/>
  <c r="O406" i="2"/>
  <c r="N406" i="2"/>
  <c r="M406" i="2"/>
  <c r="L406" i="2"/>
  <c r="K406" i="2"/>
  <c r="J406" i="2"/>
  <c r="I406" i="2"/>
  <c r="H406" i="2"/>
  <c r="G406" i="2"/>
  <c r="F406" i="2"/>
  <c r="E406" i="2"/>
  <c r="B406" i="2" s="1"/>
  <c r="D406" i="2"/>
  <c r="C406" i="2"/>
  <c r="T405" i="2"/>
  <c r="S405" i="2"/>
  <c r="R405" i="2"/>
  <c r="Q405" i="2"/>
  <c r="P405" i="2"/>
  <c r="O405" i="2"/>
  <c r="N405" i="2"/>
  <c r="M405" i="2"/>
  <c r="L405" i="2"/>
  <c r="K405" i="2"/>
  <c r="J405" i="2"/>
  <c r="I405" i="2"/>
  <c r="H405" i="2"/>
  <c r="G405" i="2"/>
  <c r="F405" i="2"/>
  <c r="E405" i="2"/>
  <c r="B405" i="2" s="1"/>
  <c r="D405" i="2"/>
  <c r="C405" i="2"/>
  <c r="T404" i="2"/>
  <c r="S404" i="2"/>
  <c r="R404" i="2"/>
  <c r="Q404" i="2"/>
  <c r="P404" i="2"/>
  <c r="O404" i="2"/>
  <c r="N404" i="2"/>
  <c r="M404" i="2"/>
  <c r="L404" i="2"/>
  <c r="K404" i="2"/>
  <c r="J404" i="2"/>
  <c r="I404" i="2"/>
  <c r="H404" i="2"/>
  <c r="G404" i="2"/>
  <c r="F404" i="2"/>
  <c r="E404" i="2"/>
  <c r="B404" i="2" s="1"/>
  <c r="D404" i="2"/>
  <c r="C404" i="2"/>
  <c r="T403" i="2"/>
  <c r="S403" i="2"/>
  <c r="R403" i="2"/>
  <c r="Q403" i="2"/>
  <c r="P403" i="2"/>
  <c r="O403" i="2"/>
  <c r="N403" i="2"/>
  <c r="M403" i="2"/>
  <c r="L403" i="2"/>
  <c r="K403" i="2"/>
  <c r="J403" i="2"/>
  <c r="I403" i="2"/>
  <c r="H403" i="2"/>
  <c r="G403" i="2"/>
  <c r="F403" i="2"/>
  <c r="E403" i="2"/>
  <c r="B403" i="2" s="1"/>
  <c r="D403" i="2"/>
  <c r="C403" i="2"/>
  <c r="T402" i="2"/>
  <c r="S402" i="2"/>
  <c r="R402" i="2"/>
  <c r="Q402" i="2"/>
  <c r="P402" i="2"/>
  <c r="O402" i="2"/>
  <c r="N402" i="2"/>
  <c r="M402" i="2"/>
  <c r="L402" i="2"/>
  <c r="K402" i="2"/>
  <c r="J402" i="2"/>
  <c r="I402" i="2"/>
  <c r="H402" i="2"/>
  <c r="G402" i="2"/>
  <c r="F402" i="2"/>
  <c r="E402" i="2"/>
  <c r="B402" i="2" s="1"/>
  <c r="D402" i="2"/>
  <c r="C402" i="2"/>
  <c r="T401" i="2"/>
  <c r="S401" i="2"/>
  <c r="R401" i="2"/>
  <c r="Q401" i="2"/>
  <c r="P401" i="2"/>
  <c r="O401" i="2"/>
  <c r="N401" i="2"/>
  <c r="M401" i="2"/>
  <c r="L401" i="2"/>
  <c r="K401" i="2"/>
  <c r="J401" i="2"/>
  <c r="I401" i="2"/>
  <c r="H401" i="2"/>
  <c r="G401" i="2"/>
  <c r="F401" i="2"/>
  <c r="E401" i="2"/>
  <c r="B401" i="2" s="1"/>
  <c r="D401" i="2"/>
  <c r="C401" i="2"/>
  <c r="T400" i="2"/>
  <c r="S400" i="2"/>
  <c r="R400" i="2"/>
  <c r="Q400" i="2"/>
  <c r="P400" i="2"/>
  <c r="O400" i="2"/>
  <c r="N400" i="2"/>
  <c r="M400" i="2"/>
  <c r="L400" i="2"/>
  <c r="K400" i="2"/>
  <c r="J400" i="2"/>
  <c r="I400" i="2"/>
  <c r="H400" i="2"/>
  <c r="G400" i="2"/>
  <c r="F400" i="2"/>
  <c r="E400" i="2"/>
  <c r="B400" i="2" s="1"/>
  <c r="D400" i="2"/>
  <c r="C400" i="2"/>
  <c r="T399" i="2"/>
  <c r="S399" i="2"/>
  <c r="R399" i="2"/>
  <c r="Q399" i="2"/>
  <c r="P399" i="2"/>
  <c r="O399" i="2"/>
  <c r="N399" i="2"/>
  <c r="M399" i="2"/>
  <c r="L399" i="2"/>
  <c r="K399" i="2"/>
  <c r="J399" i="2"/>
  <c r="I399" i="2"/>
  <c r="H399" i="2"/>
  <c r="G399" i="2"/>
  <c r="F399" i="2"/>
  <c r="E399" i="2"/>
  <c r="B399" i="2" s="1"/>
  <c r="D399" i="2"/>
  <c r="C399" i="2"/>
  <c r="T398" i="2"/>
  <c r="S398" i="2"/>
  <c r="R398" i="2"/>
  <c r="Q398" i="2"/>
  <c r="P398" i="2"/>
  <c r="O398" i="2"/>
  <c r="N398" i="2"/>
  <c r="M398" i="2"/>
  <c r="L398" i="2"/>
  <c r="K398" i="2"/>
  <c r="J398" i="2"/>
  <c r="I398" i="2"/>
  <c r="H398" i="2"/>
  <c r="G398" i="2"/>
  <c r="F398" i="2"/>
  <c r="E398" i="2"/>
  <c r="B398" i="2" s="1"/>
  <c r="D398" i="2"/>
  <c r="C398" i="2"/>
  <c r="T397" i="2"/>
  <c r="S397" i="2"/>
  <c r="R397" i="2"/>
  <c r="Q397" i="2"/>
  <c r="P397" i="2"/>
  <c r="O397" i="2"/>
  <c r="N397" i="2"/>
  <c r="M397" i="2"/>
  <c r="L397" i="2"/>
  <c r="K397" i="2"/>
  <c r="J397" i="2"/>
  <c r="I397" i="2"/>
  <c r="H397" i="2"/>
  <c r="G397" i="2"/>
  <c r="F397" i="2"/>
  <c r="E397" i="2"/>
  <c r="B397" i="2" s="1"/>
  <c r="D397" i="2"/>
  <c r="C397" i="2"/>
  <c r="T396" i="2"/>
  <c r="S396" i="2"/>
  <c r="R396" i="2"/>
  <c r="Q396" i="2"/>
  <c r="P396" i="2"/>
  <c r="O396" i="2"/>
  <c r="N396" i="2"/>
  <c r="M396" i="2"/>
  <c r="L396" i="2"/>
  <c r="K396" i="2"/>
  <c r="J396" i="2"/>
  <c r="I396" i="2"/>
  <c r="H396" i="2"/>
  <c r="G396" i="2"/>
  <c r="F396" i="2"/>
  <c r="E396" i="2"/>
  <c r="B396" i="2" s="1"/>
  <c r="D396" i="2"/>
  <c r="C396" i="2"/>
  <c r="T395" i="2"/>
  <c r="S395" i="2"/>
  <c r="R395" i="2"/>
  <c r="Q395" i="2"/>
  <c r="P395" i="2"/>
  <c r="O395" i="2"/>
  <c r="N395" i="2"/>
  <c r="M395" i="2"/>
  <c r="L395" i="2"/>
  <c r="K395" i="2"/>
  <c r="J395" i="2"/>
  <c r="I395" i="2"/>
  <c r="H395" i="2"/>
  <c r="G395" i="2"/>
  <c r="F395" i="2"/>
  <c r="E395" i="2"/>
  <c r="B395" i="2" s="1"/>
  <c r="D395" i="2"/>
  <c r="C395" i="2"/>
  <c r="T394" i="2"/>
  <c r="S394" i="2"/>
  <c r="R394" i="2"/>
  <c r="Q394" i="2"/>
  <c r="P394" i="2"/>
  <c r="O394" i="2"/>
  <c r="N394" i="2"/>
  <c r="M394" i="2"/>
  <c r="L394" i="2"/>
  <c r="K394" i="2"/>
  <c r="J394" i="2"/>
  <c r="I394" i="2"/>
  <c r="H394" i="2"/>
  <c r="G394" i="2"/>
  <c r="F394" i="2"/>
  <c r="E394" i="2"/>
  <c r="B394" i="2" s="1"/>
  <c r="D394" i="2"/>
  <c r="C394" i="2"/>
  <c r="T393" i="2"/>
  <c r="S393" i="2"/>
  <c r="R393" i="2"/>
  <c r="Q393" i="2"/>
  <c r="P393" i="2"/>
  <c r="O393" i="2"/>
  <c r="N393" i="2"/>
  <c r="M393" i="2"/>
  <c r="L393" i="2"/>
  <c r="K393" i="2"/>
  <c r="J393" i="2"/>
  <c r="I393" i="2"/>
  <c r="H393" i="2"/>
  <c r="G393" i="2"/>
  <c r="F393" i="2"/>
  <c r="E393" i="2"/>
  <c r="B393" i="2" s="1"/>
  <c r="D393" i="2"/>
  <c r="C393" i="2"/>
  <c r="T392" i="2"/>
  <c r="S392" i="2"/>
  <c r="R392" i="2"/>
  <c r="Q392" i="2"/>
  <c r="P392" i="2"/>
  <c r="O392" i="2"/>
  <c r="N392" i="2"/>
  <c r="M392" i="2"/>
  <c r="L392" i="2"/>
  <c r="K392" i="2"/>
  <c r="J392" i="2"/>
  <c r="I392" i="2"/>
  <c r="H392" i="2"/>
  <c r="G392" i="2"/>
  <c r="F392" i="2"/>
  <c r="E392" i="2"/>
  <c r="B392" i="2" s="1"/>
  <c r="D392" i="2"/>
  <c r="C392" i="2"/>
  <c r="T391" i="2"/>
  <c r="S391" i="2"/>
  <c r="R391" i="2"/>
  <c r="Q391" i="2"/>
  <c r="P391" i="2"/>
  <c r="O391" i="2"/>
  <c r="N391" i="2"/>
  <c r="M391" i="2"/>
  <c r="L391" i="2"/>
  <c r="K391" i="2"/>
  <c r="J391" i="2"/>
  <c r="I391" i="2"/>
  <c r="H391" i="2"/>
  <c r="G391" i="2"/>
  <c r="F391" i="2"/>
  <c r="E391" i="2"/>
  <c r="B391" i="2" s="1"/>
  <c r="D391" i="2"/>
  <c r="C391" i="2"/>
  <c r="T390" i="2"/>
  <c r="S390" i="2"/>
  <c r="R390" i="2"/>
  <c r="Q390" i="2"/>
  <c r="P390" i="2"/>
  <c r="O390" i="2"/>
  <c r="N390" i="2"/>
  <c r="M390" i="2"/>
  <c r="L390" i="2"/>
  <c r="K390" i="2"/>
  <c r="J390" i="2"/>
  <c r="I390" i="2"/>
  <c r="H390" i="2"/>
  <c r="G390" i="2"/>
  <c r="F390" i="2"/>
  <c r="E390" i="2"/>
  <c r="B390" i="2" s="1"/>
  <c r="D390" i="2"/>
  <c r="C390" i="2"/>
  <c r="A390" i="2" s="1"/>
  <c r="T389" i="2"/>
  <c r="S389" i="2"/>
  <c r="R389" i="2"/>
  <c r="Q389" i="2"/>
  <c r="P389" i="2"/>
  <c r="O389" i="2"/>
  <c r="N389" i="2"/>
  <c r="M389" i="2"/>
  <c r="L389" i="2"/>
  <c r="K389" i="2"/>
  <c r="J389" i="2"/>
  <c r="I389" i="2"/>
  <c r="H389" i="2"/>
  <c r="G389" i="2"/>
  <c r="F389" i="2"/>
  <c r="E389" i="2"/>
  <c r="B389" i="2" s="1"/>
  <c r="D389" i="2"/>
  <c r="C389" i="2"/>
  <c r="A389" i="2"/>
  <c r="T388" i="2"/>
  <c r="S388" i="2"/>
  <c r="R388" i="2"/>
  <c r="Q388" i="2"/>
  <c r="P388" i="2"/>
  <c r="O388" i="2"/>
  <c r="N388" i="2"/>
  <c r="M388" i="2"/>
  <c r="L388" i="2"/>
  <c r="K388" i="2"/>
  <c r="J388" i="2"/>
  <c r="I388" i="2"/>
  <c r="H388" i="2"/>
  <c r="G388" i="2"/>
  <c r="F388" i="2"/>
  <c r="E388" i="2"/>
  <c r="B388" i="2" s="1"/>
  <c r="D388" i="2"/>
  <c r="C388" i="2"/>
  <c r="T387" i="2"/>
  <c r="S387" i="2"/>
  <c r="R387" i="2"/>
  <c r="Q387" i="2"/>
  <c r="P387" i="2"/>
  <c r="O387" i="2"/>
  <c r="N387" i="2"/>
  <c r="M387" i="2"/>
  <c r="L387" i="2"/>
  <c r="K387" i="2"/>
  <c r="J387" i="2"/>
  <c r="I387" i="2"/>
  <c r="H387" i="2"/>
  <c r="G387" i="2"/>
  <c r="F387" i="2"/>
  <c r="E387" i="2"/>
  <c r="B387" i="2" s="1"/>
  <c r="D387" i="2"/>
  <c r="C387" i="2"/>
  <c r="T386" i="2"/>
  <c r="S386" i="2"/>
  <c r="R386" i="2"/>
  <c r="Q386" i="2"/>
  <c r="P386" i="2"/>
  <c r="O386" i="2"/>
  <c r="N386" i="2"/>
  <c r="M386" i="2"/>
  <c r="L386" i="2"/>
  <c r="K386" i="2"/>
  <c r="J386" i="2"/>
  <c r="I386" i="2"/>
  <c r="H386" i="2"/>
  <c r="G386" i="2"/>
  <c r="F386" i="2"/>
  <c r="E386" i="2"/>
  <c r="B386" i="2" s="1"/>
  <c r="D386" i="2"/>
  <c r="C386" i="2"/>
  <c r="T385" i="2"/>
  <c r="S385" i="2"/>
  <c r="R385" i="2"/>
  <c r="Q385" i="2"/>
  <c r="P385" i="2"/>
  <c r="O385" i="2"/>
  <c r="N385" i="2"/>
  <c r="M385" i="2"/>
  <c r="L385" i="2"/>
  <c r="K385" i="2"/>
  <c r="J385" i="2"/>
  <c r="I385" i="2"/>
  <c r="H385" i="2"/>
  <c r="G385" i="2"/>
  <c r="F385" i="2"/>
  <c r="E385" i="2"/>
  <c r="B385" i="2" s="1"/>
  <c r="D385" i="2"/>
  <c r="C385" i="2"/>
  <c r="T384" i="2"/>
  <c r="S384" i="2"/>
  <c r="R384" i="2"/>
  <c r="Q384" i="2"/>
  <c r="P384" i="2"/>
  <c r="O384" i="2"/>
  <c r="N384" i="2"/>
  <c r="M384" i="2"/>
  <c r="L384" i="2"/>
  <c r="K384" i="2"/>
  <c r="J384" i="2"/>
  <c r="I384" i="2"/>
  <c r="H384" i="2"/>
  <c r="G384" i="2"/>
  <c r="F384" i="2"/>
  <c r="E384" i="2"/>
  <c r="B384" i="2" s="1"/>
  <c r="D384" i="2"/>
  <c r="C384" i="2"/>
  <c r="T383" i="2"/>
  <c r="S383" i="2"/>
  <c r="R383" i="2"/>
  <c r="Q383" i="2"/>
  <c r="P383" i="2"/>
  <c r="O383" i="2"/>
  <c r="N383" i="2"/>
  <c r="M383" i="2"/>
  <c r="L383" i="2"/>
  <c r="K383" i="2"/>
  <c r="J383" i="2"/>
  <c r="I383" i="2"/>
  <c r="H383" i="2"/>
  <c r="G383" i="2"/>
  <c r="F383" i="2"/>
  <c r="E383" i="2"/>
  <c r="B383" i="2" s="1"/>
  <c r="D383" i="2"/>
  <c r="C383" i="2"/>
  <c r="A383" i="2" s="1"/>
  <c r="T382" i="2"/>
  <c r="S382" i="2"/>
  <c r="R382" i="2"/>
  <c r="Q382" i="2"/>
  <c r="P382" i="2"/>
  <c r="O382" i="2"/>
  <c r="N382" i="2"/>
  <c r="M382" i="2"/>
  <c r="L382" i="2"/>
  <c r="K382" i="2"/>
  <c r="J382" i="2"/>
  <c r="I382" i="2"/>
  <c r="H382" i="2"/>
  <c r="G382" i="2"/>
  <c r="F382" i="2"/>
  <c r="E382" i="2"/>
  <c r="B382" i="2" s="1"/>
  <c r="D382" i="2"/>
  <c r="C382" i="2"/>
  <c r="T381" i="2"/>
  <c r="S381" i="2"/>
  <c r="R381" i="2"/>
  <c r="Q381" i="2"/>
  <c r="P381" i="2"/>
  <c r="O381" i="2"/>
  <c r="N381" i="2"/>
  <c r="M381" i="2"/>
  <c r="L381" i="2"/>
  <c r="K381" i="2"/>
  <c r="J381" i="2"/>
  <c r="I381" i="2"/>
  <c r="H381" i="2"/>
  <c r="G381" i="2"/>
  <c r="F381" i="2"/>
  <c r="E381" i="2"/>
  <c r="B381" i="2" s="1"/>
  <c r="D381" i="2"/>
  <c r="C381" i="2"/>
  <c r="T380" i="2"/>
  <c r="S380" i="2"/>
  <c r="R380" i="2"/>
  <c r="Q380" i="2"/>
  <c r="P380" i="2"/>
  <c r="O380" i="2"/>
  <c r="N380" i="2"/>
  <c r="M380" i="2"/>
  <c r="L380" i="2"/>
  <c r="K380" i="2"/>
  <c r="J380" i="2"/>
  <c r="I380" i="2"/>
  <c r="H380" i="2"/>
  <c r="G380" i="2"/>
  <c r="F380" i="2"/>
  <c r="E380" i="2"/>
  <c r="B380" i="2" s="1"/>
  <c r="D380" i="2"/>
  <c r="C380" i="2"/>
  <c r="A380" i="2" s="1"/>
  <c r="T379" i="2"/>
  <c r="S379" i="2"/>
  <c r="R379" i="2"/>
  <c r="Q379" i="2"/>
  <c r="P379" i="2"/>
  <c r="O379" i="2"/>
  <c r="N379" i="2"/>
  <c r="M379" i="2"/>
  <c r="L379" i="2"/>
  <c r="K379" i="2"/>
  <c r="J379" i="2"/>
  <c r="I379" i="2"/>
  <c r="H379" i="2"/>
  <c r="G379" i="2"/>
  <c r="F379" i="2"/>
  <c r="E379" i="2"/>
  <c r="B379" i="2" s="1"/>
  <c r="D379" i="2"/>
  <c r="C379" i="2"/>
  <c r="T378" i="2"/>
  <c r="S378" i="2"/>
  <c r="R378" i="2"/>
  <c r="Q378" i="2"/>
  <c r="P378" i="2"/>
  <c r="O378" i="2"/>
  <c r="N378" i="2"/>
  <c r="M378" i="2"/>
  <c r="L378" i="2"/>
  <c r="K378" i="2"/>
  <c r="J378" i="2"/>
  <c r="I378" i="2"/>
  <c r="H378" i="2"/>
  <c r="G378" i="2"/>
  <c r="F378" i="2"/>
  <c r="E378" i="2"/>
  <c r="B378" i="2" s="1"/>
  <c r="D378" i="2"/>
  <c r="C378" i="2"/>
  <c r="A378" i="2" s="1"/>
  <c r="T377" i="2"/>
  <c r="S377" i="2"/>
  <c r="R377" i="2"/>
  <c r="Q377" i="2"/>
  <c r="P377" i="2"/>
  <c r="O377" i="2"/>
  <c r="N377" i="2"/>
  <c r="M377" i="2"/>
  <c r="L377" i="2"/>
  <c r="K377" i="2"/>
  <c r="J377" i="2"/>
  <c r="I377" i="2"/>
  <c r="H377" i="2"/>
  <c r="G377" i="2"/>
  <c r="F377" i="2"/>
  <c r="E377" i="2"/>
  <c r="B377" i="2" s="1"/>
  <c r="D377" i="2"/>
  <c r="C377" i="2"/>
  <c r="T376" i="2"/>
  <c r="S376" i="2"/>
  <c r="R376" i="2"/>
  <c r="Q376" i="2"/>
  <c r="P376" i="2"/>
  <c r="O376" i="2"/>
  <c r="N376" i="2"/>
  <c r="M376" i="2"/>
  <c r="L376" i="2"/>
  <c r="K376" i="2"/>
  <c r="J376" i="2"/>
  <c r="I376" i="2"/>
  <c r="H376" i="2"/>
  <c r="G376" i="2"/>
  <c r="F376" i="2"/>
  <c r="E376" i="2"/>
  <c r="B376" i="2" s="1"/>
  <c r="D376" i="2"/>
  <c r="C376" i="2"/>
  <c r="T375" i="2"/>
  <c r="S375" i="2"/>
  <c r="R375" i="2"/>
  <c r="Q375" i="2"/>
  <c r="P375" i="2"/>
  <c r="O375" i="2"/>
  <c r="N375" i="2"/>
  <c r="M375" i="2"/>
  <c r="L375" i="2"/>
  <c r="K375" i="2"/>
  <c r="J375" i="2"/>
  <c r="I375" i="2"/>
  <c r="H375" i="2"/>
  <c r="G375" i="2"/>
  <c r="F375" i="2"/>
  <c r="E375" i="2"/>
  <c r="B375" i="2" s="1"/>
  <c r="D375" i="2"/>
  <c r="C375" i="2"/>
  <c r="T374" i="2"/>
  <c r="S374" i="2"/>
  <c r="R374" i="2"/>
  <c r="Q374" i="2"/>
  <c r="P374" i="2"/>
  <c r="O374" i="2"/>
  <c r="N374" i="2"/>
  <c r="M374" i="2"/>
  <c r="L374" i="2"/>
  <c r="K374" i="2"/>
  <c r="J374" i="2"/>
  <c r="I374" i="2"/>
  <c r="H374" i="2"/>
  <c r="G374" i="2"/>
  <c r="F374" i="2"/>
  <c r="E374" i="2"/>
  <c r="B374" i="2" s="1"/>
  <c r="D374" i="2"/>
  <c r="C374" i="2"/>
  <c r="T373" i="2"/>
  <c r="S373" i="2"/>
  <c r="R373" i="2"/>
  <c r="Q373" i="2"/>
  <c r="P373" i="2"/>
  <c r="O373" i="2"/>
  <c r="N373" i="2"/>
  <c r="M373" i="2"/>
  <c r="L373" i="2"/>
  <c r="K373" i="2"/>
  <c r="J373" i="2"/>
  <c r="I373" i="2"/>
  <c r="H373" i="2"/>
  <c r="G373" i="2"/>
  <c r="F373" i="2"/>
  <c r="E373" i="2"/>
  <c r="B373" i="2" s="1"/>
  <c r="D373" i="2"/>
  <c r="C373" i="2"/>
  <c r="T372" i="2"/>
  <c r="S372" i="2"/>
  <c r="R372" i="2"/>
  <c r="Q372" i="2"/>
  <c r="P372" i="2"/>
  <c r="O372" i="2"/>
  <c r="N372" i="2"/>
  <c r="M372" i="2"/>
  <c r="L372" i="2"/>
  <c r="K372" i="2"/>
  <c r="J372" i="2"/>
  <c r="I372" i="2"/>
  <c r="H372" i="2"/>
  <c r="G372" i="2"/>
  <c r="F372" i="2"/>
  <c r="E372" i="2"/>
  <c r="B372" i="2" s="1"/>
  <c r="D372" i="2"/>
  <c r="C372" i="2"/>
  <c r="T371" i="2"/>
  <c r="S371" i="2"/>
  <c r="R371" i="2"/>
  <c r="Q371" i="2"/>
  <c r="P371" i="2"/>
  <c r="O371" i="2"/>
  <c r="N371" i="2"/>
  <c r="M371" i="2"/>
  <c r="L371" i="2"/>
  <c r="K371" i="2"/>
  <c r="J371" i="2"/>
  <c r="I371" i="2"/>
  <c r="H371" i="2"/>
  <c r="G371" i="2"/>
  <c r="F371" i="2"/>
  <c r="E371" i="2"/>
  <c r="B371" i="2" s="1"/>
  <c r="D371" i="2"/>
  <c r="C371" i="2"/>
  <c r="T370" i="2"/>
  <c r="S370" i="2"/>
  <c r="R370" i="2"/>
  <c r="Q370" i="2"/>
  <c r="P370" i="2"/>
  <c r="O370" i="2"/>
  <c r="N370" i="2"/>
  <c r="M370" i="2"/>
  <c r="L370" i="2"/>
  <c r="K370" i="2"/>
  <c r="J370" i="2"/>
  <c r="I370" i="2"/>
  <c r="H370" i="2"/>
  <c r="G370" i="2"/>
  <c r="F370" i="2"/>
  <c r="E370" i="2"/>
  <c r="B370" i="2" s="1"/>
  <c r="D370" i="2"/>
  <c r="C370" i="2"/>
  <c r="T369" i="2"/>
  <c r="S369" i="2"/>
  <c r="R369" i="2"/>
  <c r="Q369" i="2"/>
  <c r="P369" i="2"/>
  <c r="O369" i="2"/>
  <c r="N369" i="2"/>
  <c r="M369" i="2"/>
  <c r="L369" i="2"/>
  <c r="K369" i="2"/>
  <c r="J369" i="2"/>
  <c r="I369" i="2"/>
  <c r="H369" i="2"/>
  <c r="G369" i="2"/>
  <c r="F369" i="2"/>
  <c r="E369" i="2"/>
  <c r="B369" i="2" s="1"/>
  <c r="D369" i="2"/>
  <c r="C369" i="2"/>
  <c r="T368" i="2"/>
  <c r="S368" i="2"/>
  <c r="R368" i="2"/>
  <c r="Q368" i="2"/>
  <c r="P368" i="2"/>
  <c r="O368" i="2"/>
  <c r="N368" i="2"/>
  <c r="M368" i="2"/>
  <c r="L368" i="2"/>
  <c r="K368" i="2"/>
  <c r="J368" i="2"/>
  <c r="I368" i="2"/>
  <c r="H368" i="2"/>
  <c r="G368" i="2"/>
  <c r="F368" i="2"/>
  <c r="E368" i="2"/>
  <c r="B368" i="2" s="1"/>
  <c r="D368" i="2"/>
  <c r="C368" i="2"/>
  <c r="T367" i="2"/>
  <c r="S367" i="2"/>
  <c r="R367" i="2"/>
  <c r="Q367" i="2"/>
  <c r="P367" i="2"/>
  <c r="O367" i="2"/>
  <c r="N367" i="2"/>
  <c r="M367" i="2"/>
  <c r="L367" i="2"/>
  <c r="K367" i="2"/>
  <c r="J367" i="2"/>
  <c r="I367" i="2"/>
  <c r="H367" i="2"/>
  <c r="G367" i="2"/>
  <c r="F367" i="2"/>
  <c r="E367" i="2"/>
  <c r="B367" i="2" s="1"/>
  <c r="D367" i="2"/>
  <c r="C367" i="2"/>
  <c r="T366" i="2"/>
  <c r="S366" i="2"/>
  <c r="R366" i="2"/>
  <c r="Q366" i="2"/>
  <c r="P366" i="2"/>
  <c r="O366" i="2"/>
  <c r="N366" i="2"/>
  <c r="M366" i="2"/>
  <c r="L366" i="2"/>
  <c r="K366" i="2"/>
  <c r="J366" i="2"/>
  <c r="I366" i="2"/>
  <c r="H366" i="2"/>
  <c r="G366" i="2"/>
  <c r="F366" i="2"/>
  <c r="E366" i="2"/>
  <c r="B366" i="2" s="1"/>
  <c r="D366" i="2"/>
  <c r="C366" i="2"/>
  <c r="T365" i="2"/>
  <c r="S365" i="2"/>
  <c r="R365" i="2"/>
  <c r="Q365" i="2"/>
  <c r="P365" i="2"/>
  <c r="O365" i="2"/>
  <c r="N365" i="2"/>
  <c r="M365" i="2"/>
  <c r="L365" i="2"/>
  <c r="K365" i="2"/>
  <c r="J365" i="2"/>
  <c r="I365" i="2"/>
  <c r="H365" i="2"/>
  <c r="G365" i="2"/>
  <c r="F365" i="2"/>
  <c r="E365" i="2"/>
  <c r="B365" i="2" s="1"/>
  <c r="D365" i="2"/>
  <c r="C365" i="2"/>
  <c r="T364" i="2"/>
  <c r="S364" i="2"/>
  <c r="R364" i="2"/>
  <c r="Q364" i="2"/>
  <c r="P364" i="2"/>
  <c r="O364" i="2"/>
  <c r="N364" i="2"/>
  <c r="M364" i="2"/>
  <c r="L364" i="2"/>
  <c r="K364" i="2"/>
  <c r="J364" i="2"/>
  <c r="I364" i="2"/>
  <c r="H364" i="2"/>
  <c r="G364" i="2"/>
  <c r="F364" i="2"/>
  <c r="E364" i="2"/>
  <c r="B364" i="2" s="1"/>
  <c r="D364" i="2"/>
  <c r="C364" i="2"/>
  <c r="T363" i="2"/>
  <c r="S363" i="2"/>
  <c r="R363" i="2"/>
  <c r="Q363" i="2"/>
  <c r="P363" i="2"/>
  <c r="O363" i="2"/>
  <c r="N363" i="2"/>
  <c r="M363" i="2"/>
  <c r="L363" i="2"/>
  <c r="K363" i="2"/>
  <c r="J363" i="2"/>
  <c r="I363" i="2"/>
  <c r="H363" i="2"/>
  <c r="G363" i="2"/>
  <c r="F363" i="2"/>
  <c r="E363" i="2"/>
  <c r="B363" i="2" s="1"/>
  <c r="D363" i="2"/>
  <c r="C363" i="2"/>
  <c r="T362" i="2"/>
  <c r="S362" i="2"/>
  <c r="R362" i="2"/>
  <c r="Q362" i="2"/>
  <c r="P362" i="2"/>
  <c r="O362" i="2"/>
  <c r="N362" i="2"/>
  <c r="M362" i="2"/>
  <c r="L362" i="2"/>
  <c r="K362" i="2"/>
  <c r="J362" i="2"/>
  <c r="I362" i="2"/>
  <c r="H362" i="2"/>
  <c r="G362" i="2"/>
  <c r="F362" i="2"/>
  <c r="E362" i="2"/>
  <c r="B362" i="2" s="1"/>
  <c r="D362" i="2"/>
  <c r="C362" i="2"/>
  <c r="A362" i="2" s="1"/>
  <c r="T361" i="2"/>
  <c r="S361" i="2"/>
  <c r="R361" i="2"/>
  <c r="Q361" i="2"/>
  <c r="P361" i="2"/>
  <c r="O361" i="2"/>
  <c r="N361" i="2"/>
  <c r="M361" i="2"/>
  <c r="L361" i="2"/>
  <c r="K361" i="2"/>
  <c r="J361" i="2"/>
  <c r="I361" i="2"/>
  <c r="H361" i="2"/>
  <c r="G361" i="2"/>
  <c r="F361" i="2"/>
  <c r="E361" i="2"/>
  <c r="B361" i="2" s="1"/>
  <c r="D361" i="2"/>
  <c r="C361" i="2"/>
  <c r="T360" i="2"/>
  <c r="S360" i="2"/>
  <c r="R360" i="2"/>
  <c r="Q360" i="2"/>
  <c r="P360" i="2"/>
  <c r="O360" i="2"/>
  <c r="N360" i="2"/>
  <c r="M360" i="2"/>
  <c r="L360" i="2"/>
  <c r="K360" i="2"/>
  <c r="J360" i="2"/>
  <c r="I360" i="2"/>
  <c r="H360" i="2"/>
  <c r="G360" i="2"/>
  <c r="F360" i="2"/>
  <c r="E360" i="2"/>
  <c r="B360" i="2" s="1"/>
  <c r="D360" i="2"/>
  <c r="C360" i="2"/>
  <c r="T359" i="2"/>
  <c r="S359" i="2"/>
  <c r="R359" i="2"/>
  <c r="Q359" i="2"/>
  <c r="P359" i="2"/>
  <c r="O359" i="2"/>
  <c r="N359" i="2"/>
  <c r="M359" i="2"/>
  <c r="L359" i="2"/>
  <c r="K359" i="2"/>
  <c r="J359" i="2"/>
  <c r="I359" i="2"/>
  <c r="H359" i="2"/>
  <c r="G359" i="2"/>
  <c r="F359" i="2"/>
  <c r="E359" i="2"/>
  <c r="B359" i="2" s="1"/>
  <c r="D359" i="2"/>
  <c r="C359" i="2"/>
  <c r="T358" i="2"/>
  <c r="S358" i="2"/>
  <c r="R358" i="2"/>
  <c r="Q358" i="2"/>
  <c r="P358" i="2"/>
  <c r="O358" i="2"/>
  <c r="N358" i="2"/>
  <c r="M358" i="2"/>
  <c r="L358" i="2"/>
  <c r="K358" i="2"/>
  <c r="J358" i="2"/>
  <c r="I358" i="2"/>
  <c r="H358" i="2"/>
  <c r="G358" i="2"/>
  <c r="F358" i="2"/>
  <c r="E358" i="2"/>
  <c r="B358" i="2" s="1"/>
  <c r="D358" i="2"/>
  <c r="C358" i="2"/>
  <c r="T357" i="2"/>
  <c r="S357" i="2"/>
  <c r="R357" i="2"/>
  <c r="Q357" i="2"/>
  <c r="P357" i="2"/>
  <c r="O357" i="2"/>
  <c r="N357" i="2"/>
  <c r="M357" i="2"/>
  <c r="L357" i="2"/>
  <c r="K357" i="2"/>
  <c r="J357" i="2"/>
  <c r="I357" i="2"/>
  <c r="H357" i="2"/>
  <c r="G357" i="2"/>
  <c r="F357" i="2"/>
  <c r="E357" i="2"/>
  <c r="B357" i="2" s="1"/>
  <c r="D357" i="2"/>
  <c r="C357" i="2"/>
  <c r="T356" i="2"/>
  <c r="S356" i="2"/>
  <c r="R356" i="2"/>
  <c r="Q356" i="2"/>
  <c r="P356" i="2"/>
  <c r="O356" i="2"/>
  <c r="N356" i="2"/>
  <c r="M356" i="2"/>
  <c r="L356" i="2"/>
  <c r="K356" i="2"/>
  <c r="J356" i="2"/>
  <c r="I356" i="2"/>
  <c r="H356" i="2"/>
  <c r="G356" i="2"/>
  <c r="F356" i="2"/>
  <c r="E356" i="2"/>
  <c r="B356" i="2" s="1"/>
  <c r="D356" i="2"/>
  <c r="C356" i="2"/>
  <c r="A356" i="2"/>
  <c r="T355" i="2"/>
  <c r="S355" i="2"/>
  <c r="R355" i="2"/>
  <c r="Q355" i="2"/>
  <c r="P355" i="2"/>
  <c r="O355" i="2"/>
  <c r="N355" i="2"/>
  <c r="M355" i="2"/>
  <c r="L355" i="2"/>
  <c r="K355" i="2"/>
  <c r="J355" i="2"/>
  <c r="I355" i="2"/>
  <c r="H355" i="2"/>
  <c r="G355" i="2"/>
  <c r="F355" i="2"/>
  <c r="E355" i="2"/>
  <c r="B355" i="2" s="1"/>
  <c r="D355" i="2"/>
  <c r="C355" i="2"/>
  <c r="T354" i="2"/>
  <c r="S354" i="2"/>
  <c r="R354" i="2"/>
  <c r="Q354" i="2"/>
  <c r="P354" i="2"/>
  <c r="O354" i="2"/>
  <c r="N354" i="2"/>
  <c r="M354" i="2"/>
  <c r="L354" i="2"/>
  <c r="K354" i="2"/>
  <c r="J354" i="2"/>
  <c r="I354" i="2"/>
  <c r="H354" i="2"/>
  <c r="G354" i="2"/>
  <c r="F354" i="2"/>
  <c r="E354" i="2"/>
  <c r="B354" i="2" s="1"/>
  <c r="D354" i="2"/>
  <c r="C354" i="2"/>
  <c r="T353" i="2"/>
  <c r="S353" i="2"/>
  <c r="R353" i="2"/>
  <c r="Q353" i="2"/>
  <c r="P353" i="2"/>
  <c r="O353" i="2"/>
  <c r="N353" i="2"/>
  <c r="M353" i="2"/>
  <c r="L353" i="2"/>
  <c r="K353" i="2"/>
  <c r="J353" i="2"/>
  <c r="I353" i="2"/>
  <c r="H353" i="2"/>
  <c r="G353" i="2"/>
  <c r="F353" i="2"/>
  <c r="E353" i="2"/>
  <c r="B353" i="2" s="1"/>
  <c r="D353" i="2"/>
  <c r="C353" i="2"/>
  <c r="T352" i="2"/>
  <c r="S352" i="2"/>
  <c r="R352" i="2"/>
  <c r="Q352" i="2"/>
  <c r="P352" i="2"/>
  <c r="O352" i="2"/>
  <c r="N352" i="2"/>
  <c r="M352" i="2"/>
  <c r="L352" i="2"/>
  <c r="K352" i="2"/>
  <c r="J352" i="2"/>
  <c r="I352" i="2"/>
  <c r="H352" i="2"/>
  <c r="G352" i="2"/>
  <c r="F352" i="2"/>
  <c r="E352" i="2"/>
  <c r="B352" i="2" s="1"/>
  <c r="D352" i="2"/>
  <c r="C352" i="2"/>
  <c r="T351" i="2"/>
  <c r="S351" i="2"/>
  <c r="R351" i="2"/>
  <c r="Q351" i="2"/>
  <c r="P351" i="2"/>
  <c r="O351" i="2"/>
  <c r="N351" i="2"/>
  <c r="M351" i="2"/>
  <c r="L351" i="2"/>
  <c r="K351" i="2"/>
  <c r="J351" i="2"/>
  <c r="I351" i="2"/>
  <c r="H351" i="2"/>
  <c r="G351" i="2"/>
  <c r="F351" i="2"/>
  <c r="E351" i="2"/>
  <c r="B351" i="2" s="1"/>
  <c r="D351" i="2"/>
  <c r="C351" i="2"/>
  <c r="T350" i="2"/>
  <c r="S350" i="2"/>
  <c r="R350" i="2"/>
  <c r="Q350" i="2"/>
  <c r="P350" i="2"/>
  <c r="O350" i="2"/>
  <c r="N350" i="2"/>
  <c r="M350" i="2"/>
  <c r="L350" i="2"/>
  <c r="K350" i="2"/>
  <c r="J350" i="2"/>
  <c r="I350" i="2"/>
  <c r="H350" i="2"/>
  <c r="G350" i="2"/>
  <c r="F350" i="2"/>
  <c r="E350" i="2"/>
  <c r="B350" i="2" s="1"/>
  <c r="D350" i="2"/>
  <c r="C350" i="2"/>
  <c r="T349" i="2"/>
  <c r="S349" i="2"/>
  <c r="R349" i="2"/>
  <c r="Q349" i="2"/>
  <c r="P349" i="2"/>
  <c r="O349" i="2"/>
  <c r="N349" i="2"/>
  <c r="M349" i="2"/>
  <c r="L349" i="2"/>
  <c r="K349" i="2"/>
  <c r="J349" i="2"/>
  <c r="I349" i="2"/>
  <c r="H349" i="2"/>
  <c r="G349" i="2"/>
  <c r="F349" i="2"/>
  <c r="E349" i="2"/>
  <c r="B349" i="2" s="1"/>
  <c r="D349" i="2"/>
  <c r="C349" i="2"/>
  <c r="T348" i="2"/>
  <c r="S348" i="2"/>
  <c r="R348" i="2"/>
  <c r="Q348" i="2"/>
  <c r="P348" i="2"/>
  <c r="O348" i="2"/>
  <c r="N348" i="2"/>
  <c r="M348" i="2"/>
  <c r="L348" i="2"/>
  <c r="K348" i="2"/>
  <c r="J348" i="2"/>
  <c r="I348" i="2"/>
  <c r="H348" i="2"/>
  <c r="G348" i="2"/>
  <c r="F348" i="2"/>
  <c r="E348" i="2"/>
  <c r="B348" i="2" s="1"/>
  <c r="D348" i="2"/>
  <c r="C348" i="2"/>
  <c r="T347" i="2"/>
  <c r="S347" i="2"/>
  <c r="R347" i="2"/>
  <c r="Q347" i="2"/>
  <c r="P347" i="2"/>
  <c r="O347" i="2"/>
  <c r="N347" i="2"/>
  <c r="M347" i="2"/>
  <c r="L347" i="2"/>
  <c r="K347" i="2"/>
  <c r="J347" i="2"/>
  <c r="I347" i="2"/>
  <c r="H347" i="2"/>
  <c r="G347" i="2"/>
  <c r="F347" i="2"/>
  <c r="E347" i="2"/>
  <c r="B347" i="2" s="1"/>
  <c r="D347" i="2"/>
  <c r="C347" i="2"/>
  <c r="T346" i="2"/>
  <c r="S346" i="2"/>
  <c r="R346" i="2"/>
  <c r="Q346" i="2"/>
  <c r="P346" i="2"/>
  <c r="O346" i="2"/>
  <c r="N346" i="2"/>
  <c r="M346" i="2"/>
  <c r="L346" i="2"/>
  <c r="K346" i="2"/>
  <c r="J346" i="2"/>
  <c r="I346" i="2"/>
  <c r="H346" i="2"/>
  <c r="G346" i="2"/>
  <c r="F346" i="2"/>
  <c r="E346" i="2"/>
  <c r="B346" i="2" s="1"/>
  <c r="D346" i="2"/>
  <c r="C346" i="2"/>
  <c r="T345" i="2"/>
  <c r="S345" i="2"/>
  <c r="R345" i="2"/>
  <c r="Q345" i="2"/>
  <c r="P345" i="2"/>
  <c r="O345" i="2"/>
  <c r="N345" i="2"/>
  <c r="M345" i="2"/>
  <c r="L345" i="2"/>
  <c r="K345" i="2"/>
  <c r="J345" i="2"/>
  <c r="I345" i="2"/>
  <c r="H345" i="2"/>
  <c r="G345" i="2"/>
  <c r="F345" i="2"/>
  <c r="E345" i="2"/>
  <c r="B345" i="2" s="1"/>
  <c r="D345" i="2"/>
  <c r="C345" i="2"/>
  <c r="T344" i="2"/>
  <c r="S344" i="2"/>
  <c r="R344" i="2"/>
  <c r="Q344" i="2"/>
  <c r="P344" i="2"/>
  <c r="O344" i="2"/>
  <c r="N344" i="2"/>
  <c r="M344" i="2"/>
  <c r="L344" i="2"/>
  <c r="K344" i="2"/>
  <c r="J344" i="2"/>
  <c r="I344" i="2"/>
  <c r="H344" i="2"/>
  <c r="G344" i="2"/>
  <c r="F344" i="2"/>
  <c r="E344" i="2"/>
  <c r="B344" i="2" s="1"/>
  <c r="D344" i="2"/>
  <c r="C344" i="2"/>
  <c r="A344" i="2"/>
  <c r="T343" i="2"/>
  <c r="S343" i="2"/>
  <c r="R343" i="2"/>
  <c r="Q343" i="2"/>
  <c r="P343" i="2"/>
  <c r="O343" i="2"/>
  <c r="N343" i="2"/>
  <c r="M343" i="2"/>
  <c r="L343" i="2"/>
  <c r="K343" i="2"/>
  <c r="J343" i="2"/>
  <c r="I343" i="2"/>
  <c r="H343" i="2"/>
  <c r="G343" i="2"/>
  <c r="F343" i="2"/>
  <c r="E343" i="2"/>
  <c r="B343" i="2" s="1"/>
  <c r="D343" i="2"/>
  <c r="C343" i="2"/>
  <c r="T342" i="2"/>
  <c r="S342" i="2"/>
  <c r="R342" i="2"/>
  <c r="Q342" i="2"/>
  <c r="P342" i="2"/>
  <c r="O342" i="2"/>
  <c r="N342" i="2"/>
  <c r="M342" i="2"/>
  <c r="L342" i="2"/>
  <c r="K342" i="2"/>
  <c r="J342" i="2"/>
  <c r="I342" i="2"/>
  <c r="H342" i="2"/>
  <c r="G342" i="2"/>
  <c r="F342" i="2"/>
  <c r="E342" i="2"/>
  <c r="B342" i="2" s="1"/>
  <c r="D342" i="2"/>
  <c r="C342" i="2"/>
  <c r="T341" i="2"/>
  <c r="S341" i="2"/>
  <c r="R341" i="2"/>
  <c r="Q341" i="2"/>
  <c r="P341" i="2"/>
  <c r="O341" i="2"/>
  <c r="N341" i="2"/>
  <c r="M341" i="2"/>
  <c r="L341" i="2"/>
  <c r="K341" i="2"/>
  <c r="J341" i="2"/>
  <c r="I341" i="2"/>
  <c r="H341" i="2"/>
  <c r="G341" i="2"/>
  <c r="F341" i="2"/>
  <c r="E341" i="2"/>
  <c r="B341" i="2" s="1"/>
  <c r="D341" i="2"/>
  <c r="C341" i="2"/>
  <c r="A341" i="2" s="1"/>
  <c r="T340" i="2"/>
  <c r="S340" i="2"/>
  <c r="R340" i="2"/>
  <c r="Q340" i="2"/>
  <c r="P340" i="2"/>
  <c r="O340" i="2"/>
  <c r="N340" i="2"/>
  <c r="M340" i="2"/>
  <c r="L340" i="2"/>
  <c r="K340" i="2"/>
  <c r="J340" i="2"/>
  <c r="I340" i="2"/>
  <c r="H340" i="2"/>
  <c r="G340" i="2"/>
  <c r="F340" i="2"/>
  <c r="E340" i="2"/>
  <c r="B340" i="2" s="1"/>
  <c r="D340" i="2"/>
  <c r="C340" i="2"/>
  <c r="T339" i="2"/>
  <c r="S339" i="2"/>
  <c r="R339" i="2"/>
  <c r="Q339" i="2"/>
  <c r="P339" i="2"/>
  <c r="O339" i="2"/>
  <c r="N339" i="2"/>
  <c r="M339" i="2"/>
  <c r="L339" i="2"/>
  <c r="K339" i="2"/>
  <c r="J339" i="2"/>
  <c r="I339" i="2"/>
  <c r="H339" i="2"/>
  <c r="G339" i="2"/>
  <c r="F339" i="2"/>
  <c r="E339" i="2"/>
  <c r="B339" i="2" s="1"/>
  <c r="D339" i="2"/>
  <c r="C339" i="2"/>
  <c r="T338" i="2"/>
  <c r="S338" i="2"/>
  <c r="R338" i="2"/>
  <c r="Q338" i="2"/>
  <c r="P338" i="2"/>
  <c r="O338" i="2"/>
  <c r="N338" i="2"/>
  <c r="M338" i="2"/>
  <c r="L338" i="2"/>
  <c r="K338" i="2"/>
  <c r="J338" i="2"/>
  <c r="I338" i="2"/>
  <c r="H338" i="2"/>
  <c r="G338" i="2"/>
  <c r="F338" i="2"/>
  <c r="E338" i="2"/>
  <c r="B338" i="2" s="1"/>
  <c r="D338" i="2"/>
  <c r="C338" i="2"/>
  <c r="T337" i="2"/>
  <c r="S337" i="2"/>
  <c r="R337" i="2"/>
  <c r="Q337" i="2"/>
  <c r="P337" i="2"/>
  <c r="O337" i="2"/>
  <c r="N337" i="2"/>
  <c r="M337" i="2"/>
  <c r="L337" i="2"/>
  <c r="K337" i="2"/>
  <c r="J337" i="2"/>
  <c r="I337" i="2"/>
  <c r="H337" i="2"/>
  <c r="G337" i="2"/>
  <c r="F337" i="2"/>
  <c r="E337" i="2"/>
  <c r="B337" i="2" s="1"/>
  <c r="D337" i="2"/>
  <c r="C337" i="2"/>
  <c r="T336" i="2"/>
  <c r="S336" i="2"/>
  <c r="R336" i="2"/>
  <c r="Q336" i="2"/>
  <c r="P336" i="2"/>
  <c r="O336" i="2"/>
  <c r="N336" i="2"/>
  <c r="M336" i="2"/>
  <c r="L336" i="2"/>
  <c r="K336" i="2"/>
  <c r="J336" i="2"/>
  <c r="I336" i="2"/>
  <c r="H336" i="2"/>
  <c r="G336" i="2"/>
  <c r="F336" i="2"/>
  <c r="E336" i="2"/>
  <c r="B336" i="2" s="1"/>
  <c r="D336" i="2"/>
  <c r="C336" i="2"/>
  <c r="T335" i="2"/>
  <c r="S335" i="2"/>
  <c r="R335" i="2"/>
  <c r="Q335" i="2"/>
  <c r="P335" i="2"/>
  <c r="O335" i="2"/>
  <c r="N335" i="2"/>
  <c r="M335" i="2"/>
  <c r="L335" i="2"/>
  <c r="K335" i="2"/>
  <c r="J335" i="2"/>
  <c r="I335" i="2"/>
  <c r="H335" i="2"/>
  <c r="G335" i="2"/>
  <c r="F335" i="2"/>
  <c r="E335" i="2"/>
  <c r="B335" i="2" s="1"/>
  <c r="D335" i="2"/>
  <c r="C335" i="2"/>
  <c r="T334" i="2"/>
  <c r="S334" i="2"/>
  <c r="R334" i="2"/>
  <c r="Q334" i="2"/>
  <c r="P334" i="2"/>
  <c r="O334" i="2"/>
  <c r="N334" i="2"/>
  <c r="M334" i="2"/>
  <c r="L334" i="2"/>
  <c r="K334" i="2"/>
  <c r="J334" i="2"/>
  <c r="I334" i="2"/>
  <c r="H334" i="2"/>
  <c r="G334" i="2"/>
  <c r="F334" i="2"/>
  <c r="E334" i="2"/>
  <c r="B334" i="2" s="1"/>
  <c r="D334" i="2"/>
  <c r="C334" i="2"/>
  <c r="T333" i="2"/>
  <c r="S333" i="2"/>
  <c r="R333" i="2"/>
  <c r="Q333" i="2"/>
  <c r="P333" i="2"/>
  <c r="O333" i="2"/>
  <c r="N333" i="2"/>
  <c r="M333" i="2"/>
  <c r="L333" i="2"/>
  <c r="K333" i="2"/>
  <c r="J333" i="2"/>
  <c r="I333" i="2"/>
  <c r="H333" i="2"/>
  <c r="G333" i="2"/>
  <c r="F333" i="2"/>
  <c r="E333" i="2"/>
  <c r="B333" i="2" s="1"/>
  <c r="D333" i="2"/>
  <c r="C333" i="2"/>
  <c r="T332" i="2"/>
  <c r="S332" i="2"/>
  <c r="R332" i="2"/>
  <c r="Q332" i="2"/>
  <c r="P332" i="2"/>
  <c r="O332" i="2"/>
  <c r="N332" i="2"/>
  <c r="M332" i="2"/>
  <c r="L332" i="2"/>
  <c r="K332" i="2"/>
  <c r="J332" i="2"/>
  <c r="I332" i="2"/>
  <c r="H332" i="2"/>
  <c r="G332" i="2"/>
  <c r="F332" i="2"/>
  <c r="E332" i="2"/>
  <c r="B332" i="2" s="1"/>
  <c r="D332" i="2"/>
  <c r="C332" i="2"/>
  <c r="T331" i="2"/>
  <c r="S331" i="2"/>
  <c r="R331" i="2"/>
  <c r="Q331" i="2"/>
  <c r="P331" i="2"/>
  <c r="O331" i="2"/>
  <c r="N331" i="2"/>
  <c r="M331" i="2"/>
  <c r="L331" i="2"/>
  <c r="K331" i="2"/>
  <c r="J331" i="2"/>
  <c r="I331" i="2"/>
  <c r="H331" i="2"/>
  <c r="G331" i="2"/>
  <c r="F331" i="2"/>
  <c r="E331" i="2"/>
  <c r="B331" i="2" s="1"/>
  <c r="D331" i="2"/>
  <c r="C331" i="2"/>
  <c r="T330" i="2"/>
  <c r="S330" i="2"/>
  <c r="R330" i="2"/>
  <c r="Q330" i="2"/>
  <c r="P330" i="2"/>
  <c r="O330" i="2"/>
  <c r="N330" i="2"/>
  <c r="M330" i="2"/>
  <c r="L330" i="2"/>
  <c r="K330" i="2"/>
  <c r="J330" i="2"/>
  <c r="I330" i="2"/>
  <c r="H330" i="2"/>
  <c r="G330" i="2"/>
  <c r="F330" i="2"/>
  <c r="E330" i="2"/>
  <c r="B330" i="2" s="1"/>
  <c r="D330" i="2"/>
  <c r="C330" i="2"/>
  <c r="T329" i="2"/>
  <c r="S329" i="2"/>
  <c r="R329" i="2"/>
  <c r="Q329" i="2"/>
  <c r="P329" i="2"/>
  <c r="O329" i="2"/>
  <c r="N329" i="2"/>
  <c r="M329" i="2"/>
  <c r="L329" i="2"/>
  <c r="K329" i="2"/>
  <c r="J329" i="2"/>
  <c r="I329" i="2"/>
  <c r="H329" i="2"/>
  <c r="G329" i="2"/>
  <c r="F329" i="2"/>
  <c r="E329" i="2"/>
  <c r="B329" i="2" s="1"/>
  <c r="D329" i="2"/>
  <c r="C329" i="2"/>
  <c r="T328" i="2"/>
  <c r="S328" i="2"/>
  <c r="R328" i="2"/>
  <c r="Q328" i="2"/>
  <c r="P328" i="2"/>
  <c r="O328" i="2"/>
  <c r="N328" i="2"/>
  <c r="M328" i="2"/>
  <c r="L328" i="2"/>
  <c r="K328" i="2"/>
  <c r="J328" i="2"/>
  <c r="I328" i="2"/>
  <c r="H328" i="2"/>
  <c r="G328" i="2"/>
  <c r="F328" i="2"/>
  <c r="E328" i="2"/>
  <c r="B328" i="2" s="1"/>
  <c r="D328" i="2"/>
  <c r="C328" i="2"/>
  <c r="T327" i="2"/>
  <c r="S327" i="2"/>
  <c r="R327" i="2"/>
  <c r="Q327" i="2"/>
  <c r="P327" i="2"/>
  <c r="O327" i="2"/>
  <c r="N327" i="2"/>
  <c r="M327" i="2"/>
  <c r="L327" i="2"/>
  <c r="K327" i="2"/>
  <c r="J327" i="2"/>
  <c r="I327" i="2"/>
  <c r="H327" i="2"/>
  <c r="G327" i="2"/>
  <c r="F327" i="2"/>
  <c r="E327" i="2"/>
  <c r="B327" i="2" s="1"/>
  <c r="D327" i="2"/>
  <c r="C327" i="2"/>
  <c r="T326" i="2"/>
  <c r="S326" i="2"/>
  <c r="R326" i="2"/>
  <c r="Q326" i="2"/>
  <c r="P326" i="2"/>
  <c r="O326" i="2"/>
  <c r="N326" i="2"/>
  <c r="M326" i="2"/>
  <c r="L326" i="2"/>
  <c r="K326" i="2"/>
  <c r="J326" i="2"/>
  <c r="I326" i="2"/>
  <c r="H326" i="2"/>
  <c r="G326" i="2"/>
  <c r="F326" i="2"/>
  <c r="E326" i="2"/>
  <c r="B326" i="2" s="1"/>
  <c r="D326" i="2"/>
  <c r="C326" i="2"/>
  <c r="T325" i="2"/>
  <c r="S325" i="2"/>
  <c r="R325" i="2"/>
  <c r="Q325" i="2"/>
  <c r="P325" i="2"/>
  <c r="O325" i="2"/>
  <c r="N325" i="2"/>
  <c r="M325" i="2"/>
  <c r="L325" i="2"/>
  <c r="K325" i="2"/>
  <c r="J325" i="2"/>
  <c r="I325" i="2"/>
  <c r="H325" i="2"/>
  <c r="G325" i="2"/>
  <c r="F325" i="2"/>
  <c r="E325" i="2"/>
  <c r="B325" i="2" s="1"/>
  <c r="D325" i="2"/>
  <c r="C325" i="2"/>
  <c r="T324" i="2"/>
  <c r="S324" i="2"/>
  <c r="R324" i="2"/>
  <c r="Q324" i="2"/>
  <c r="P324" i="2"/>
  <c r="O324" i="2"/>
  <c r="N324" i="2"/>
  <c r="M324" i="2"/>
  <c r="L324" i="2"/>
  <c r="K324" i="2"/>
  <c r="J324" i="2"/>
  <c r="I324" i="2"/>
  <c r="H324" i="2"/>
  <c r="G324" i="2"/>
  <c r="F324" i="2"/>
  <c r="E324" i="2"/>
  <c r="B324" i="2" s="1"/>
  <c r="D324" i="2"/>
  <c r="C324" i="2"/>
  <c r="T323" i="2"/>
  <c r="S323" i="2"/>
  <c r="R323" i="2"/>
  <c r="Q323" i="2"/>
  <c r="P323" i="2"/>
  <c r="O323" i="2"/>
  <c r="N323" i="2"/>
  <c r="M323" i="2"/>
  <c r="L323" i="2"/>
  <c r="K323" i="2"/>
  <c r="J323" i="2"/>
  <c r="I323" i="2"/>
  <c r="H323" i="2"/>
  <c r="G323" i="2"/>
  <c r="F323" i="2"/>
  <c r="E323" i="2"/>
  <c r="B323" i="2" s="1"/>
  <c r="D323" i="2"/>
  <c r="C323" i="2"/>
  <c r="T322" i="2"/>
  <c r="S322" i="2"/>
  <c r="R322" i="2"/>
  <c r="Q322" i="2"/>
  <c r="P322" i="2"/>
  <c r="O322" i="2"/>
  <c r="N322" i="2"/>
  <c r="M322" i="2"/>
  <c r="L322" i="2"/>
  <c r="K322" i="2"/>
  <c r="J322" i="2"/>
  <c r="I322" i="2"/>
  <c r="H322" i="2"/>
  <c r="G322" i="2"/>
  <c r="F322" i="2"/>
  <c r="E322" i="2"/>
  <c r="B322" i="2" s="1"/>
  <c r="D322" i="2"/>
  <c r="C322" i="2"/>
  <c r="T321" i="2"/>
  <c r="S321" i="2"/>
  <c r="R321" i="2"/>
  <c r="Q321" i="2"/>
  <c r="P321" i="2"/>
  <c r="O321" i="2"/>
  <c r="N321" i="2"/>
  <c r="M321" i="2"/>
  <c r="L321" i="2"/>
  <c r="K321" i="2"/>
  <c r="J321" i="2"/>
  <c r="I321" i="2"/>
  <c r="H321" i="2"/>
  <c r="G321" i="2"/>
  <c r="F321" i="2"/>
  <c r="E321" i="2"/>
  <c r="B321" i="2" s="1"/>
  <c r="D321" i="2"/>
  <c r="C321" i="2"/>
  <c r="T320" i="2"/>
  <c r="S320" i="2"/>
  <c r="R320" i="2"/>
  <c r="Q320" i="2"/>
  <c r="P320" i="2"/>
  <c r="O320" i="2"/>
  <c r="N320" i="2"/>
  <c r="M320" i="2"/>
  <c r="L320" i="2"/>
  <c r="K320" i="2"/>
  <c r="J320" i="2"/>
  <c r="I320" i="2"/>
  <c r="H320" i="2"/>
  <c r="G320" i="2"/>
  <c r="F320" i="2"/>
  <c r="E320" i="2"/>
  <c r="B320" i="2" s="1"/>
  <c r="D320" i="2"/>
  <c r="C320" i="2"/>
  <c r="T319" i="2"/>
  <c r="S319" i="2"/>
  <c r="R319" i="2"/>
  <c r="Q319" i="2"/>
  <c r="P319" i="2"/>
  <c r="O319" i="2"/>
  <c r="N319" i="2"/>
  <c r="M319" i="2"/>
  <c r="L319" i="2"/>
  <c r="K319" i="2"/>
  <c r="J319" i="2"/>
  <c r="I319" i="2"/>
  <c r="H319" i="2"/>
  <c r="G319" i="2"/>
  <c r="F319" i="2"/>
  <c r="E319" i="2"/>
  <c r="B319" i="2" s="1"/>
  <c r="D319" i="2"/>
  <c r="C319" i="2"/>
  <c r="T318" i="2"/>
  <c r="S318" i="2"/>
  <c r="R318" i="2"/>
  <c r="Q318" i="2"/>
  <c r="P318" i="2"/>
  <c r="O318" i="2"/>
  <c r="N318" i="2"/>
  <c r="M318" i="2"/>
  <c r="L318" i="2"/>
  <c r="K318" i="2"/>
  <c r="J318" i="2"/>
  <c r="I318" i="2"/>
  <c r="H318" i="2"/>
  <c r="G318" i="2"/>
  <c r="F318" i="2"/>
  <c r="E318" i="2"/>
  <c r="B318" i="2" s="1"/>
  <c r="D318" i="2"/>
  <c r="C318" i="2"/>
  <c r="T317" i="2"/>
  <c r="S317" i="2"/>
  <c r="R317" i="2"/>
  <c r="Q317" i="2"/>
  <c r="P317" i="2"/>
  <c r="O317" i="2"/>
  <c r="N317" i="2"/>
  <c r="M317" i="2"/>
  <c r="L317" i="2"/>
  <c r="K317" i="2"/>
  <c r="J317" i="2"/>
  <c r="I317" i="2"/>
  <c r="H317" i="2"/>
  <c r="G317" i="2"/>
  <c r="F317" i="2"/>
  <c r="E317" i="2"/>
  <c r="B317" i="2" s="1"/>
  <c r="D317" i="2"/>
  <c r="C317" i="2"/>
  <c r="T316" i="2"/>
  <c r="S316" i="2"/>
  <c r="R316" i="2"/>
  <c r="Q316" i="2"/>
  <c r="P316" i="2"/>
  <c r="O316" i="2"/>
  <c r="N316" i="2"/>
  <c r="M316" i="2"/>
  <c r="L316" i="2"/>
  <c r="K316" i="2"/>
  <c r="J316" i="2"/>
  <c r="I316" i="2"/>
  <c r="H316" i="2"/>
  <c r="G316" i="2"/>
  <c r="F316" i="2"/>
  <c r="E316" i="2"/>
  <c r="B316" i="2" s="1"/>
  <c r="D316" i="2"/>
  <c r="C316" i="2"/>
  <c r="T315" i="2"/>
  <c r="S315" i="2"/>
  <c r="R315" i="2"/>
  <c r="Q315" i="2"/>
  <c r="P315" i="2"/>
  <c r="O315" i="2"/>
  <c r="N315" i="2"/>
  <c r="M315" i="2"/>
  <c r="L315" i="2"/>
  <c r="K315" i="2"/>
  <c r="J315" i="2"/>
  <c r="I315" i="2"/>
  <c r="H315" i="2"/>
  <c r="G315" i="2"/>
  <c r="F315" i="2"/>
  <c r="E315" i="2"/>
  <c r="B315" i="2" s="1"/>
  <c r="D315" i="2"/>
  <c r="C315" i="2"/>
  <c r="T314" i="2"/>
  <c r="S314" i="2"/>
  <c r="R314" i="2"/>
  <c r="Q314" i="2"/>
  <c r="P314" i="2"/>
  <c r="O314" i="2"/>
  <c r="N314" i="2"/>
  <c r="M314" i="2"/>
  <c r="L314" i="2"/>
  <c r="K314" i="2"/>
  <c r="J314" i="2"/>
  <c r="I314" i="2"/>
  <c r="H314" i="2"/>
  <c r="G314" i="2"/>
  <c r="F314" i="2"/>
  <c r="E314" i="2"/>
  <c r="B314" i="2" s="1"/>
  <c r="D314" i="2"/>
  <c r="C314" i="2"/>
  <c r="T313" i="2"/>
  <c r="S313" i="2"/>
  <c r="R313" i="2"/>
  <c r="Q313" i="2"/>
  <c r="P313" i="2"/>
  <c r="O313" i="2"/>
  <c r="N313" i="2"/>
  <c r="M313" i="2"/>
  <c r="L313" i="2"/>
  <c r="K313" i="2"/>
  <c r="J313" i="2"/>
  <c r="I313" i="2"/>
  <c r="H313" i="2"/>
  <c r="G313" i="2"/>
  <c r="F313" i="2"/>
  <c r="E313" i="2"/>
  <c r="B313" i="2" s="1"/>
  <c r="D313" i="2"/>
  <c r="C313" i="2"/>
  <c r="T312" i="2"/>
  <c r="S312" i="2"/>
  <c r="R312" i="2"/>
  <c r="Q312" i="2"/>
  <c r="P312" i="2"/>
  <c r="O312" i="2"/>
  <c r="N312" i="2"/>
  <c r="M312" i="2"/>
  <c r="L312" i="2"/>
  <c r="K312" i="2"/>
  <c r="J312" i="2"/>
  <c r="I312" i="2"/>
  <c r="H312" i="2"/>
  <c r="G312" i="2"/>
  <c r="F312" i="2"/>
  <c r="E312" i="2"/>
  <c r="B312" i="2" s="1"/>
  <c r="D312" i="2"/>
  <c r="C312" i="2"/>
  <c r="T311" i="2"/>
  <c r="S311" i="2"/>
  <c r="R311" i="2"/>
  <c r="Q311" i="2"/>
  <c r="P311" i="2"/>
  <c r="O311" i="2"/>
  <c r="N311" i="2"/>
  <c r="M311" i="2"/>
  <c r="L311" i="2"/>
  <c r="K311" i="2"/>
  <c r="J311" i="2"/>
  <c r="I311" i="2"/>
  <c r="H311" i="2"/>
  <c r="G311" i="2"/>
  <c r="F311" i="2"/>
  <c r="E311" i="2"/>
  <c r="B311" i="2" s="1"/>
  <c r="D311" i="2"/>
  <c r="C311" i="2"/>
  <c r="T310" i="2"/>
  <c r="S310" i="2"/>
  <c r="R310" i="2"/>
  <c r="Q310" i="2"/>
  <c r="P310" i="2"/>
  <c r="O310" i="2"/>
  <c r="N310" i="2"/>
  <c r="M310" i="2"/>
  <c r="L310" i="2"/>
  <c r="K310" i="2"/>
  <c r="J310" i="2"/>
  <c r="I310" i="2"/>
  <c r="H310" i="2"/>
  <c r="G310" i="2"/>
  <c r="F310" i="2"/>
  <c r="E310" i="2"/>
  <c r="B310" i="2" s="1"/>
  <c r="D310" i="2"/>
  <c r="C310" i="2"/>
  <c r="T309" i="2"/>
  <c r="S309" i="2"/>
  <c r="R309" i="2"/>
  <c r="Q309" i="2"/>
  <c r="P309" i="2"/>
  <c r="O309" i="2"/>
  <c r="N309" i="2"/>
  <c r="M309" i="2"/>
  <c r="L309" i="2"/>
  <c r="K309" i="2"/>
  <c r="J309" i="2"/>
  <c r="I309" i="2"/>
  <c r="H309" i="2"/>
  <c r="G309" i="2"/>
  <c r="F309" i="2"/>
  <c r="E309" i="2"/>
  <c r="B309" i="2" s="1"/>
  <c r="D309" i="2"/>
  <c r="C309" i="2"/>
  <c r="T308" i="2"/>
  <c r="S308" i="2"/>
  <c r="R308" i="2"/>
  <c r="Q308" i="2"/>
  <c r="P308" i="2"/>
  <c r="O308" i="2"/>
  <c r="N308" i="2"/>
  <c r="M308" i="2"/>
  <c r="L308" i="2"/>
  <c r="K308" i="2"/>
  <c r="J308" i="2"/>
  <c r="I308" i="2"/>
  <c r="H308" i="2"/>
  <c r="G308" i="2"/>
  <c r="F308" i="2"/>
  <c r="E308" i="2"/>
  <c r="B308" i="2" s="1"/>
  <c r="D308" i="2"/>
  <c r="C308" i="2"/>
  <c r="T307" i="2"/>
  <c r="S307" i="2"/>
  <c r="R307" i="2"/>
  <c r="Q307" i="2"/>
  <c r="P307" i="2"/>
  <c r="O307" i="2"/>
  <c r="N307" i="2"/>
  <c r="M307" i="2"/>
  <c r="L307" i="2"/>
  <c r="K307" i="2"/>
  <c r="J307" i="2"/>
  <c r="I307" i="2"/>
  <c r="H307" i="2"/>
  <c r="G307" i="2"/>
  <c r="F307" i="2"/>
  <c r="E307" i="2"/>
  <c r="B307" i="2" s="1"/>
  <c r="D307" i="2"/>
  <c r="C307" i="2"/>
  <c r="T306" i="2"/>
  <c r="S306" i="2"/>
  <c r="R306" i="2"/>
  <c r="Q306" i="2"/>
  <c r="P306" i="2"/>
  <c r="O306" i="2"/>
  <c r="N306" i="2"/>
  <c r="M306" i="2"/>
  <c r="L306" i="2"/>
  <c r="K306" i="2"/>
  <c r="J306" i="2"/>
  <c r="I306" i="2"/>
  <c r="H306" i="2"/>
  <c r="G306" i="2"/>
  <c r="F306" i="2"/>
  <c r="E306" i="2"/>
  <c r="B306" i="2" s="1"/>
  <c r="D306" i="2"/>
  <c r="C306" i="2"/>
  <c r="T305" i="2"/>
  <c r="S305" i="2"/>
  <c r="R305" i="2"/>
  <c r="Q305" i="2"/>
  <c r="P305" i="2"/>
  <c r="O305" i="2"/>
  <c r="N305" i="2"/>
  <c r="M305" i="2"/>
  <c r="L305" i="2"/>
  <c r="K305" i="2"/>
  <c r="J305" i="2"/>
  <c r="I305" i="2"/>
  <c r="H305" i="2"/>
  <c r="G305" i="2"/>
  <c r="F305" i="2"/>
  <c r="E305" i="2"/>
  <c r="B305" i="2" s="1"/>
  <c r="D305" i="2"/>
  <c r="C305" i="2"/>
  <c r="T304" i="2"/>
  <c r="S304" i="2"/>
  <c r="R304" i="2"/>
  <c r="Q304" i="2"/>
  <c r="P304" i="2"/>
  <c r="O304" i="2"/>
  <c r="N304" i="2"/>
  <c r="M304" i="2"/>
  <c r="L304" i="2"/>
  <c r="K304" i="2"/>
  <c r="J304" i="2"/>
  <c r="I304" i="2"/>
  <c r="H304" i="2"/>
  <c r="G304" i="2"/>
  <c r="F304" i="2"/>
  <c r="E304" i="2"/>
  <c r="B304" i="2" s="1"/>
  <c r="D304" i="2"/>
  <c r="C304" i="2"/>
  <c r="T303" i="2"/>
  <c r="S303" i="2"/>
  <c r="R303" i="2"/>
  <c r="Q303" i="2"/>
  <c r="P303" i="2"/>
  <c r="O303" i="2"/>
  <c r="N303" i="2"/>
  <c r="M303" i="2"/>
  <c r="L303" i="2"/>
  <c r="K303" i="2"/>
  <c r="J303" i="2"/>
  <c r="I303" i="2"/>
  <c r="H303" i="2"/>
  <c r="G303" i="2"/>
  <c r="F303" i="2"/>
  <c r="E303" i="2"/>
  <c r="B303" i="2" s="1"/>
  <c r="D303" i="2"/>
  <c r="C303" i="2"/>
  <c r="T302" i="2"/>
  <c r="S302" i="2"/>
  <c r="R302" i="2"/>
  <c r="Q302" i="2"/>
  <c r="P302" i="2"/>
  <c r="O302" i="2"/>
  <c r="N302" i="2"/>
  <c r="M302" i="2"/>
  <c r="L302" i="2"/>
  <c r="K302" i="2"/>
  <c r="J302" i="2"/>
  <c r="I302" i="2"/>
  <c r="H302" i="2"/>
  <c r="G302" i="2"/>
  <c r="F302" i="2"/>
  <c r="E302" i="2"/>
  <c r="B302" i="2" s="1"/>
  <c r="D302" i="2"/>
  <c r="C302" i="2"/>
  <c r="T301" i="2"/>
  <c r="S301" i="2"/>
  <c r="R301" i="2"/>
  <c r="Q301" i="2"/>
  <c r="P301" i="2"/>
  <c r="O301" i="2"/>
  <c r="N301" i="2"/>
  <c r="M301" i="2"/>
  <c r="L301" i="2"/>
  <c r="K301" i="2"/>
  <c r="J301" i="2"/>
  <c r="I301" i="2"/>
  <c r="H301" i="2"/>
  <c r="G301" i="2"/>
  <c r="F301" i="2"/>
  <c r="E301" i="2"/>
  <c r="B301" i="2" s="1"/>
  <c r="D301" i="2"/>
  <c r="C301" i="2"/>
  <c r="T300" i="2"/>
  <c r="S300" i="2"/>
  <c r="R300" i="2"/>
  <c r="Q300" i="2"/>
  <c r="P300" i="2"/>
  <c r="O300" i="2"/>
  <c r="N300" i="2"/>
  <c r="M300" i="2"/>
  <c r="L300" i="2"/>
  <c r="K300" i="2"/>
  <c r="J300" i="2"/>
  <c r="I300" i="2"/>
  <c r="H300" i="2"/>
  <c r="G300" i="2"/>
  <c r="F300" i="2"/>
  <c r="E300" i="2"/>
  <c r="B300" i="2" s="1"/>
  <c r="D300" i="2"/>
  <c r="C300" i="2"/>
  <c r="T299" i="2"/>
  <c r="S299" i="2"/>
  <c r="R299" i="2"/>
  <c r="Q299" i="2"/>
  <c r="P299" i="2"/>
  <c r="O299" i="2"/>
  <c r="N299" i="2"/>
  <c r="M299" i="2"/>
  <c r="L299" i="2"/>
  <c r="K299" i="2"/>
  <c r="J299" i="2"/>
  <c r="I299" i="2"/>
  <c r="H299" i="2"/>
  <c r="G299" i="2"/>
  <c r="F299" i="2"/>
  <c r="E299" i="2"/>
  <c r="B299" i="2" s="1"/>
  <c r="D299" i="2"/>
  <c r="C299" i="2"/>
  <c r="T298" i="2"/>
  <c r="S298" i="2"/>
  <c r="R298" i="2"/>
  <c r="Q298" i="2"/>
  <c r="P298" i="2"/>
  <c r="O298" i="2"/>
  <c r="N298" i="2"/>
  <c r="M298" i="2"/>
  <c r="L298" i="2"/>
  <c r="K298" i="2"/>
  <c r="J298" i="2"/>
  <c r="I298" i="2"/>
  <c r="H298" i="2"/>
  <c r="G298" i="2"/>
  <c r="F298" i="2"/>
  <c r="E298" i="2"/>
  <c r="B298" i="2" s="1"/>
  <c r="D298" i="2"/>
  <c r="C298" i="2"/>
  <c r="T297" i="2"/>
  <c r="S297" i="2"/>
  <c r="R297" i="2"/>
  <c r="Q297" i="2"/>
  <c r="P297" i="2"/>
  <c r="O297" i="2"/>
  <c r="N297" i="2"/>
  <c r="M297" i="2"/>
  <c r="L297" i="2"/>
  <c r="K297" i="2"/>
  <c r="J297" i="2"/>
  <c r="I297" i="2"/>
  <c r="H297" i="2"/>
  <c r="G297" i="2"/>
  <c r="F297" i="2"/>
  <c r="E297" i="2"/>
  <c r="B297" i="2" s="1"/>
  <c r="D297" i="2"/>
  <c r="C297" i="2"/>
  <c r="T296" i="2"/>
  <c r="S296" i="2"/>
  <c r="R296" i="2"/>
  <c r="Q296" i="2"/>
  <c r="P296" i="2"/>
  <c r="O296" i="2"/>
  <c r="N296" i="2"/>
  <c r="M296" i="2"/>
  <c r="L296" i="2"/>
  <c r="K296" i="2"/>
  <c r="J296" i="2"/>
  <c r="I296" i="2"/>
  <c r="H296" i="2"/>
  <c r="G296" i="2"/>
  <c r="F296" i="2"/>
  <c r="E296" i="2"/>
  <c r="B296" i="2" s="1"/>
  <c r="D296" i="2"/>
  <c r="C296" i="2"/>
  <c r="T295" i="2"/>
  <c r="S295" i="2"/>
  <c r="R295" i="2"/>
  <c r="Q295" i="2"/>
  <c r="P295" i="2"/>
  <c r="O295" i="2"/>
  <c r="N295" i="2"/>
  <c r="M295" i="2"/>
  <c r="L295" i="2"/>
  <c r="K295" i="2"/>
  <c r="J295" i="2"/>
  <c r="I295" i="2"/>
  <c r="H295" i="2"/>
  <c r="G295" i="2"/>
  <c r="F295" i="2"/>
  <c r="E295" i="2"/>
  <c r="B295" i="2" s="1"/>
  <c r="D295" i="2"/>
  <c r="C295" i="2"/>
  <c r="T294" i="2"/>
  <c r="S294" i="2"/>
  <c r="R294" i="2"/>
  <c r="Q294" i="2"/>
  <c r="P294" i="2"/>
  <c r="O294" i="2"/>
  <c r="N294" i="2"/>
  <c r="M294" i="2"/>
  <c r="L294" i="2"/>
  <c r="K294" i="2"/>
  <c r="J294" i="2"/>
  <c r="I294" i="2"/>
  <c r="H294" i="2"/>
  <c r="G294" i="2"/>
  <c r="F294" i="2"/>
  <c r="E294" i="2"/>
  <c r="B294" i="2" s="1"/>
  <c r="D294" i="2"/>
  <c r="C294" i="2"/>
  <c r="T293" i="2"/>
  <c r="S293" i="2"/>
  <c r="R293" i="2"/>
  <c r="Q293" i="2"/>
  <c r="P293" i="2"/>
  <c r="O293" i="2"/>
  <c r="N293" i="2"/>
  <c r="M293" i="2"/>
  <c r="L293" i="2"/>
  <c r="K293" i="2"/>
  <c r="J293" i="2"/>
  <c r="I293" i="2"/>
  <c r="H293" i="2"/>
  <c r="G293" i="2"/>
  <c r="F293" i="2"/>
  <c r="E293" i="2"/>
  <c r="B293" i="2" s="1"/>
  <c r="D293" i="2"/>
  <c r="C293" i="2"/>
  <c r="A293" i="2" s="1"/>
  <c r="T292" i="2"/>
  <c r="S292" i="2"/>
  <c r="R292" i="2"/>
  <c r="Q292" i="2"/>
  <c r="P292" i="2"/>
  <c r="O292" i="2"/>
  <c r="N292" i="2"/>
  <c r="M292" i="2"/>
  <c r="L292" i="2"/>
  <c r="K292" i="2"/>
  <c r="J292" i="2"/>
  <c r="I292" i="2"/>
  <c r="H292" i="2"/>
  <c r="G292" i="2"/>
  <c r="F292" i="2"/>
  <c r="E292" i="2"/>
  <c r="B292" i="2" s="1"/>
  <c r="D292" i="2"/>
  <c r="C292" i="2"/>
  <c r="T291" i="2"/>
  <c r="S291" i="2"/>
  <c r="R291" i="2"/>
  <c r="Q291" i="2"/>
  <c r="P291" i="2"/>
  <c r="O291" i="2"/>
  <c r="N291" i="2"/>
  <c r="M291" i="2"/>
  <c r="L291" i="2"/>
  <c r="K291" i="2"/>
  <c r="J291" i="2"/>
  <c r="I291" i="2"/>
  <c r="H291" i="2"/>
  <c r="G291" i="2"/>
  <c r="F291" i="2"/>
  <c r="E291" i="2"/>
  <c r="B291" i="2" s="1"/>
  <c r="D291" i="2"/>
  <c r="C291" i="2"/>
  <c r="A291" i="2" s="1"/>
  <c r="T290" i="2"/>
  <c r="S290" i="2"/>
  <c r="R290" i="2"/>
  <c r="Q290" i="2"/>
  <c r="P290" i="2"/>
  <c r="O290" i="2"/>
  <c r="N290" i="2"/>
  <c r="M290" i="2"/>
  <c r="L290" i="2"/>
  <c r="K290" i="2"/>
  <c r="J290" i="2"/>
  <c r="I290" i="2"/>
  <c r="H290" i="2"/>
  <c r="G290" i="2"/>
  <c r="F290" i="2"/>
  <c r="E290" i="2"/>
  <c r="B290" i="2" s="1"/>
  <c r="D290" i="2"/>
  <c r="C290" i="2"/>
  <c r="T289" i="2"/>
  <c r="S289" i="2"/>
  <c r="R289" i="2"/>
  <c r="Q289" i="2"/>
  <c r="P289" i="2"/>
  <c r="O289" i="2"/>
  <c r="N289" i="2"/>
  <c r="M289" i="2"/>
  <c r="L289" i="2"/>
  <c r="K289" i="2"/>
  <c r="J289" i="2"/>
  <c r="I289" i="2"/>
  <c r="H289" i="2"/>
  <c r="G289" i="2"/>
  <c r="F289" i="2"/>
  <c r="E289" i="2"/>
  <c r="B289" i="2" s="1"/>
  <c r="D289" i="2"/>
  <c r="C289" i="2"/>
  <c r="T288" i="2"/>
  <c r="S288" i="2"/>
  <c r="R288" i="2"/>
  <c r="Q288" i="2"/>
  <c r="P288" i="2"/>
  <c r="O288" i="2"/>
  <c r="N288" i="2"/>
  <c r="M288" i="2"/>
  <c r="L288" i="2"/>
  <c r="K288" i="2"/>
  <c r="J288" i="2"/>
  <c r="I288" i="2"/>
  <c r="H288" i="2"/>
  <c r="G288" i="2"/>
  <c r="F288" i="2"/>
  <c r="E288" i="2"/>
  <c r="B288" i="2" s="1"/>
  <c r="D288" i="2"/>
  <c r="C288" i="2"/>
  <c r="T287" i="2"/>
  <c r="S287" i="2"/>
  <c r="R287" i="2"/>
  <c r="Q287" i="2"/>
  <c r="P287" i="2"/>
  <c r="O287" i="2"/>
  <c r="N287" i="2"/>
  <c r="M287" i="2"/>
  <c r="L287" i="2"/>
  <c r="K287" i="2"/>
  <c r="J287" i="2"/>
  <c r="I287" i="2"/>
  <c r="H287" i="2"/>
  <c r="G287" i="2"/>
  <c r="F287" i="2"/>
  <c r="E287" i="2"/>
  <c r="B287" i="2" s="1"/>
  <c r="D287" i="2"/>
  <c r="C287" i="2"/>
  <c r="T286" i="2"/>
  <c r="S286" i="2"/>
  <c r="R286" i="2"/>
  <c r="Q286" i="2"/>
  <c r="P286" i="2"/>
  <c r="O286" i="2"/>
  <c r="N286" i="2"/>
  <c r="M286" i="2"/>
  <c r="L286" i="2"/>
  <c r="K286" i="2"/>
  <c r="J286" i="2"/>
  <c r="I286" i="2"/>
  <c r="H286" i="2"/>
  <c r="G286" i="2"/>
  <c r="F286" i="2"/>
  <c r="E286" i="2"/>
  <c r="B286" i="2" s="1"/>
  <c r="D286" i="2"/>
  <c r="C286" i="2"/>
  <c r="T285" i="2"/>
  <c r="S285" i="2"/>
  <c r="R285" i="2"/>
  <c r="Q285" i="2"/>
  <c r="P285" i="2"/>
  <c r="O285" i="2"/>
  <c r="N285" i="2"/>
  <c r="M285" i="2"/>
  <c r="L285" i="2"/>
  <c r="K285" i="2"/>
  <c r="J285" i="2"/>
  <c r="I285" i="2"/>
  <c r="H285" i="2"/>
  <c r="G285" i="2"/>
  <c r="F285" i="2"/>
  <c r="E285" i="2"/>
  <c r="B285" i="2" s="1"/>
  <c r="D285" i="2"/>
  <c r="C285" i="2"/>
  <c r="T284" i="2"/>
  <c r="S284" i="2"/>
  <c r="R284" i="2"/>
  <c r="Q284" i="2"/>
  <c r="P284" i="2"/>
  <c r="O284" i="2"/>
  <c r="N284" i="2"/>
  <c r="M284" i="2"/>
  <c r="L284" i="2"/>
  <c r="K284" i="2"/>
  <c r="J284" i="2"/>
  <c r="I284" i="2"/>
  <c r="H284" i="2"/>
  <c r="G284" i="2"/>
  <c r="F284" i="2"/>
  <c r="E284" i="2"/>
  <c r="B284" i="2" s="1"/>
  <c r="D284" i="2"/>
  <c r="C284" i="2"/>
  <c r="A284" i="2"/>
  <c r="T283" i="2"/>
  <c r="S283" i="2"/>
  <c r="R283" i="2"/>
  <c r="Q283" i="2"/>
  <c r="P283" i="2"/>
  <c r="O283" i="2"/>
  <c r="N283" i="2"/>
  <c r="M283" i="2"/>
  <c r="L283" i="2"/>
  <c r="K283" i="2"/>
  <c r="J283" i="2"/>
  <c r="I283" i="2"/>
  <c r="H283" i="2"/>
  <c r="G283" i="2"/>
  <c r="F283" i="2"/>
  <c r="E283" i="2"/>
  <c r="B283" i="2" s="1"/>
  <c r="D283" i="2"/>
  <c r="C283" i="2"/>
  <c r="T282" i="2"/>
  <c r="S282" i="2"/>
  <c r="R282" i="2"/>
  <c r="Q282" i="2"/>
  <c r="P282" i="2"/>
  <c r="O282" i="2"/>
  <c r="N282" i="2"/>
  <c r="M282" i="2"/>
  <c r="L282" i="2"/>
  <c r="K282" i="2"/>
  <c r="J282" i="2"/>
  <c r="I282" i="2"/>
  <c r="H282" i="2"/>
  <c r="G282" i="2"/>
  <c r="F282" i="2"/>
  <c r="E282" i="2"/>
  <c r="B282" i="2" s="1"/>
  <c r="D282" i="2"/>
  <c r="C282" i="2"/>
  <c r="T281" i="2"/>
  <c r="S281" i="2"/>
  <c r="R281" i="2"/>
  <c r="Q281" i="2"/>
  <c r="P281" i="2"/>
  <c r="O281" i="2"/>
  <c r="N281" i="2"/>
  <c r="M281" i="2"/>
  <c r="L281" i="2"/>
  <c r="K281" i="2"/>
  <c r="J281" i="2"/>
  <c r="I281" i="2"/>
  <c r="H281" i="2"/>
  <c r="G281" i="2"/>
  <c r="F281" i="2"/>
  <c r="E281" i="2"/>
  <c r="B281" i="2" s="1"/>
  <c r="D281" i="2"/>
  <c r="C281" i="2"/>
  <c r="A281" i="2" s="1"/>
  <c r="T280" i="2"/>
  <c r="S280" i="2"/>
  <c r="R280" i="2"/>
  <c r="Q280" i="2"/>
  <c r="P280" i="2"/>
  <c r="O280" i="2"/>
  <c r="N280" i="2"/>
  <c r="M280" i="2"/>
  <c r="L280" i="2"/>
  <c r="K280" i="2"/>
  <c r="J280" i="2"/>
  <c r="I280" i="2"/>
  <c r="H280" i="2"/>
  <c r="G280" i="2"/>
  <c r="F280" i="2"/>
  <c r="E280" i="2"/>
  <c r="B280" i="2" s="1"/>
  <c r="D280" i="2"/>
  <c r="C280" i="2"/>
  <c r="T279" i="2"/>
  <c r="S279" i="2"/>
  <c r="R279" i="2"/>
  <c r="Q279" i="2"/>
  <c r="P279" i="2"/>
  <c r="O279" i="2"/>
  <c r="N279" i="2"/>
  <c r="M279" i="2"/>
  <c r="L279" i="2"/>
  <c r="K279" i="2"/>
  <c r="J279" i="2"/>
  <c r="I279" i="2"/>
  <c r="H279" i="2"/>
  <c r="G279" i="2"/>
  <c r="F279" i="2"/>
  <c r="E279" i="2"/>
  <c r="B279" i="2" s="1"/>
  <c r="D279" i="2"/>
  <c r="C279" i="2"/>
  <c r="T278" i="2"/>
  <c r="S278" i="2"/>
  <c r="R278" i="2"/>
  <c r="Q278" i="2"/>
  <c r="P278" i="2"/>
  <c r="O278" i="2"/>
  <c r="N278" i="2"/>
  <c r="M278" i="2"/>
  <c r="L278" i="2"/>
  <c r="K278" i="2"/>
  <c r="J278" i="2"/>
  <c r="I278" i="2"/>
  <c r="H278" i="2"/>
  <c r="G278" i="2"/>
  <c r="F278" i="2"/>
  <c r="E278" i="2"/>
  <c r="B278" i="2" s="1"/>
  <c r="D278" i="2"/>
  <c r="A278" i="2" s="1"/>
  <c r="C278" i="2"/>
  <c r="T277" i="2"/>
  <c r="S277" i="2"/>
  <c r="R277" i="2"/>
  <c r="Q277" i="2"/>
  <c r="P277" i="2"/>
  <c r="O277" i="2"/>
  <c r="N277" i="2"/>
  <c r="M277" i="2"/>
  <c r="L277" i="2"/>
  <c r="K277" i="2"/>
  <c r="J277" i="2"/>
  <c r="I277" i="2"/>
  <c r="H277" i="2"/>
  <c r="G277" i="2"/>
  <c r="F277" i="2"/>
  <c r="E277" i="2"/>
  <c r="B277" i="2" s="1"/>
  <c r="D277" i="2"/>
  <c r="C277" i="2"/>
  <c r="T276" i="2"/>
  <c r="S276" i="2"/>
  <c r="R276" i="2"/>
  <c r="Q276" i="2"/>
  <c r="P276" i="2"/>
  <c r="O276" i="2"/>
  <c r="N276" i="2"/>
  <c r="M276" i="2"/>
  <c r="L276" i="2"/>
  <c r="K276" i="2"/>
  <c r="J276" i="2"/>
  <c r="I276" i="2"/>
  <c r="H276" i="2"/>
  <c r="G276" i="2"/>
  <c r="F276" i="2"/>
  <c r="E276" i="2"/>
  <c r="B276" i="2" s="1"/>
  <c r="D276" i="2"/>
  <c r="C276" i="2"/>
  <c r="T275" i="2"/>
  <c r="S275" i="2"/>
  <c r="R275" i="2"/>
  <c r="Q275" i="2"/>
  <c r="P275" i="2"/>
  <c r="O275" i="2"/>
  <c r="N275" i="2"/>
  <c r="M275" i="2"/>
  <c r="L275" i="2"/>
  <c r="K275" i="2"/>
  <c r="J275" i="2"/>
  <c r="I275" i="2"/>
  <c r="H275" i="2"/>
  <c r="G275" i="2"/>
  <c r="F275" i="2"/>
  <c r="E275" i="2"/>
  <c r="B275" i="2" s="1"/>
  <c r="D275" i="2"/>
  <c r="C275" i="2"/>
  <c r="T274" i="2"/>
  <c r="S274" i="2"/>
  <c r="R274" i="2"/>
  <c r="Q274" i="2"/>
  <c r="P274" i="2"/>
  <c r="O274" i="2"/>
  <c r="N274" i="2"/>
  <c r="M274" i="2"/>
  <c r="L274" i="2"/>
  <c r="K274" i="2"/>
  <c r="J274" i="2"/>
  <c r="I274" i="2"/>
  <c r="H274" i="2"/>
  <c r="G274" i="2"/>
  <c r="F274" i="2"/>
  <c r="E274" i="2"/>
  <c r="B274" i="2" s="1"/>
  <c r="D274" i="2"/>
  <c r="C274" i="2"/>
  <c r="T273" i="2"/>
  <c r="S273" i="2"/>
  <c r="R273" i="2"/>
  <c r="Q273" i="2"/>
  <c r="P273" i="2"/>
  <c r="O273" i="2"/>
  <c r="N273" i="2"/>
  <c r="M273" i="2"/>
  <c r="L273" i="2"/>
  <c r="K273" i="2"/>
  <c r="J273" i="2"/>
  <c r="I273" i="2"/>
  <c r="H273" i="2"/>
  <c r="G273" i="2"/>
  <c r="F273" i="2"/>
  <c r="E273" i="2"/>
  <c r="B273" i="2" s="1"/>
  <c r="D273" i="2"/>
  <c r="C273" i="2"/>
  <c r="T272" i="2"/>
  <c r="S272" i="2"/>
  <c r="R272" i="2"/>
  <c r="Q272" i="2"/>
  <c r="P272" i="2"/>
  <c r="O272" i="2"/>
  <c r="N272" i="2"/>
  <c r="M272" i="2"/>
  <c r="L272" i="2"/>
  <c r="K272" i="2"/>
  <c r="J272" i="2"/>
  <c r="I272" i="2"/>
  <c r="H272" i="2"/>
  <c r="G272" i="2"/>
  <c r="F272" i="2"/>
  <c r="E272" i="2"/>
  <c r="B272" i="2" s="1"/>
  <c r="D272" i="2"/>
  <c r="C272" i="2"/>
  <c r="T271" i="2"/>
  <c r="S271" i="2"/>
  <c r="R271" i="2"/>
  <c r="Q271" i="2"/>
  <c r="P271" i="2"/>
  <c r="O271" i="2"/>
  <c r="N271" i="2"/>
  <c r="M271" i="2"/>
  <c r="L271" i="2"/>
  <c r="K271" i="2"/>
  <c r="J271" i="2"/>
  <c r="I271" i="2"/>
  <c r="H271" i="2"/>
  <c r="G271" i="2"/>
  <c r="F271" i="2"/>
  <c r="E271" i="2"/>
  <c r="B271" i="2" s="1"/>
  <c r="D271" i="2"/>
  <c r="C271" i="2"/>
  <c r="T270" i="2"/>
  <c r="S270" i="2"/>
  <c r="R270" i="2"/>
  <c r="Q270" i="2"/>
  <c r="P270" i="2"/>
  <c r="O270" i="2"/>
  <c r="N270" i="2"/>
  <c r="M270" i="2"/>
  <c r="L270" i="2"/>
  <c r="K270" i="2"/>
  <c r="J270" i="2"/>
  <c r="I270" i="2"/>
  <c r="H270" i="2"/>
  <c r="G270" i="2"/>
  <c r="F270" i="2"/>
  <c r="E270" i="2"/>
  <c r="B270" i="2" s="1"/>
  <c r="D270" i="2"/>
  <c r="C270" i="2"/>
  <c r="A270" i="2" s="1"/>
  <c r="T269" i="2"/>
  <c r="S269" i="2"/>
  <c r="R269" i="2"/>
  <c r="Q269" i="2"/>
  <c r="P269" i="2"/>
  <c r="O269" i="2"/>
  <c r="N269" i="2"/>
  <c r="M269" i="2"/>
  <c r="L269" i="2"/>
  <c r="K269" i="2"/>
  <c r="J269" i="2"/>
  <c r="I269" i="2"/>
  <c r="H269" i="2"/>
  <c r="G269" i="2"/>
  <c r="F269" i="2"/>
  <c r="E269" i="2"/>
  <c r="B269" i="2" s="1"/>
  <c r="D269" i="2"/>
  <c r="C269" i="2"/>
  <c r="A269" i="2" s="1"/>
  <c r="T268" i="2"/>
  <c r="S268" i="2"/>
  <c r="R268" i="2"/>
  <c r="Q268" i="2"/>
  <c r="P268" i="2"/>
  <c r="O268" i="2"/>
  <c r="N268" i="2"/>
  <c r="M268" i="2"/>
  <c r="L268" i="2"/>
  <c r="K268" i="2"/>
  <c r="J268" i="2"/>
  <c r="I268" i="2"/>
  <c r="H268" i="2"/>
  <c r="G268" i="2"/>
  <c r="F268" i="2"/>
  <c r="E268" i="2"/>
  <c r="B268" i="2" s="1"/>
  <c r="D268" i="2"/>
  <c r="C268" i="2"/>
  <c r="T267" i="2"/>
  <c r="S267" i="2"/>
  <c r="R267" i="2"/>
  <c r="Q267" i="2"/>
  <c r="P267" i="2"/>
  <c r="O267" i="2"/>
  <c r="N267" i="2"/>
  <c r="M267" i="2"/>
  <c r="L267" i="2"/>
  <c r="K267" i="2"/>
  <c r="J267" i="2"/>
  <c r="I267" i="2"/>
  <c r="H267" i="2"/>
  <c r="G267" i="2"/>
  <c r="F267" i="2"/>
  <c r="E267" i="2"/>
  <c r="B267" i="2" s="1"/>
  <c r="D267" i="2"/>
  <c r="C267" i="2"/>
  <c r="T266" i="2"/>
  <c r="S266" i="2"/>
  <c r="R266" i="2"/>
  <c r="Q266" i="2"/>
  <c r="P266" i="2"/>
  <c r="O266" i="2"/>
  <c r="N266" i="2"/>
  <c r="M266" i="2"/>
  <c r="L266" i="2"/>
  <c r="K266" i="2"/>
  <c r="J266" i="2"/>
  <c r="I266" i="2"/>
  <c r="H266" i="2"/>
  <c r="G266" i="2"/>
  <c r="F266" i="2"/>
  <c r="E266" i="2"/>
  <c r="B266" i="2" s="1"/>
  <c r="D266" i="2"/>
  <c r="C266" i="2"/>
  <c r="T265" i="2"/>
  <c r="S265" i="2"/>
  <c r="R265" i="2"/>
  <c r="Q265" i="2"/>
  <c r="P265" i="2"/>
  <c r="O265" i="2"/>
  <c r="N265" i="2"/>
  <c r="M265" i="2"/>
  <c r="L265" i="2"/>
  <c r="K265" i="2"/>
  <c r="J265" i="2"/>
  <c r="I265" i="2"/>
  <c r="H265" i="2"/>
  <c r="G265" i="2"/>
  <c r="F265" i="2"/>
  <c r="E265" i="2"/>
  <c r="B265" i="2" s="1"/>
  <c r="D265" i="2"/>
  <c r="C265" i="2"/>
  <c r="T264" i="2"/>
  <c r="S264" i="2"/>
  <c r="R264" i="2"/>
  <c r="Q264" i="2"/>
  <c r="P264" i="2"/>
  <c r="O264" i="2"/>
  <c r="N264" i="2"/>
  <c r="M264" i="2"/>
  <c r="L264" i="2"/>
  <c r="K264" i="2"/>
  <c r="J264" i="2"/>
  <c r="I264" i="2"/>
  <c r="H264" i="2"/>
  <c r="G264" i="2"/>
  <c r="F264" i="2"/>
  <c r="E264" i="2"/>
  <c r="B264" i="2" s="1"/>
  <c r="D264" i="2"/>
  <c r="C264" i="2"/>
  <c r="T263" i="2"/>
  <c r="S263" i="2"/>
  <c r="R263" i="2"/>
  <c r="Q263" i="2"/>
  <c r="P263" i="2"/>
  <c r="O263" i="2"/>
  <c r="N263" i="2"/>
  <c r="M263" i="2"/>
  <c r="L263" i="2"/>
  <c r="K263" i="2"/>
  <c r="J263" i="2"/>
  <c r="I263" i="2"/>
  <c r="H263" i="2"/>
  <c r="G263" i="2"/>
  <c r="F263" i="2"/>
  <c r="E263" i="2"/>
  <c r="B263" i="2" s="1"/>
  <c r="D263" i="2"/>
  <c r="C263" i="2"/>
  <c r="T262" i="2"/>
  <c r="S262" i="2"/>
  <c r="R262" i="2"/>
  <c r="Q262" i="2"/>
  <c r="P262" i="2"/>
  <c r="O262" i="2"/>
  <c r="N262" i="2"/>
  <c r="M262" i="2"/>
  <c r="L262" i="2"/>
  <c r="K262" i="2"/>
  <c r="J262" i="2"/>
  <c r="I262" i="2"/>
  <c r="H262" i="2"/>
  <c r="G262" i="2"/>
  <c r="F262" i="2"/>
  <c r="E262" i="2"/>
  <c r="B262" i="2" s="1"/>
  <c r="D262" i="2"/>
  <c r="C262" i="2"/>
  <c r="T261" i="2"/>
  <c r="S261" i="2"/>
  <c r="R261" i="2"/>
  <c r="Q261" i="2"/>
  <c r="P261" i="2"/>
  <c r="O261" i="2"/>
  <c r="N261" i="2"/>
  <c r="M261" i="2"/>
  <c r="L261" i="2"/>
  <c r="K261" i="2"/>
  <c r="J261" i="2"/>
  <c r="I261" i="2"/>
  <c r="H261" i="2"/>
  <c r="G261" i="2"/>
  <c r="F261" i="2"/>
  <c r="E261" i="2"/>
  <c r="B261" i="2" s="1"/>
  <c r="D261" i="2"/>
  <c r="C261" i="2"/>
  <c r="T260" i="2"/>
  <c r="S260" i="2"/>
  <c r="R260" i="2"/>
  <c r="Q260" i="2"/>
  <c r="P260" i="2"/>
  <c r="O260" i="2"/>
  <c r="N260" i="2"/>
  <c r="M260" i="2"/>
  <c r="L260" i="2"/>
  <c r="K260" i="2"/>
  <c r="J260" i="2"/>
  <c r="I260" i="2"/>
  <c r="H260" i="2"/>
  <c r="G260" i="2"/>
  <c r="F260" i="2"/>
  <c r="E260" i="2"/>
  <c r="B260" i="2" s="1"/>
  <c r="D260" i="2"/>
  <c r="C260" i="2"/>
  <c r="T259" i="2"/>
  <c r="S259" i="2"/>
  <c r="R259" i="2"/>
  <c r="Q259" i="2"/>
  <c r="P259" i="2"/>
  <c r="O259" i="2"/>
  <c r="N259" i="2"/>
  <c r="M259" i="2"/>
  <c r="L259" i="2"/>
  <c r="K259" i="2"/>
  <c r="J259" i="2"/>
  <c r="I259" i="2"/>
  <c r="H259" i="2"/>
  <c r="G259" i="2"/>
  <c r="F259" i="2"/>
  <c r="E259" i="2"/>
  <c r="B259" i="2" s="1"/>
  <c r="D259" i="2"/>
  <c r="C259" i="2"/>
  <c r="T258" i="2"/>
  <c r="S258" i="2"/>
  <c r="R258" i="2"/>
  <c r="Q258" i="2"/>
  <c r="P258" i="2"/>
  <c r="O258" i="2"/>
  <c r="N258" i="2"/>
  <c r="M258" i="2"/>
  <c r="L258" i="2"/>
  <c r="K258" i="2"/>
  <c r="J258" i="2"/>
  <c r="I258" i="2"/>
  <c r="H258" i="2"/>
  <c r="G258" i="2"/>
  <c r="F258" i="2"/>
  <c r="E258" i="2"/>
  <c r="B258" i="2" s="1"/>
  <c r="D258" i="2"/>
  <c r="A258" i="2" s="1"/>
  <c r="C258" i="2"/>
  <c r="T257" i="2"/>
  <c r="S257" i="2"/>
  <c r="R257" i="2"/>
  <c r="Q257" i="2"/>
  <c r="P257" i="2"/>
  <c r="O257" i="2"/>
  <c r="N257" i="2"/>
  <c r="M257" i="2"/>
  <c r="L257" i="2"/>
  <c r="K257" i="2"/>
  <c r="J257" i="2"/>
  <c r="I257" i="2"/>
  <c r="H257" i="2"/>
  <c r="G257" i="2"/>
  <c r="F257" i="2"/>
  <c r="E257" i="2"/>
  <c r="B257" i="2" s="1"/>
  <c r="D257" i="2"/>
  <c r="C257" i="2"/>
  <c r="T256" i="2"/>
  <c r="S256" i="2"/>
  <c r="R256" i="2"/>
  <c r="Q256" i="2"/>
  <c r="P256" i="2"/>
  <c r="O256" i="2"/>
  <c r="N256" i="2"/>
  <c r="M256" i="2"/>
  <c r="L256" i="2"/>
  <c r="K256" i="2"/>
  <c r="J256" i="2"/>
  <c r="I256" i="2"/>
  <c r="H256" i="2"/>
  <c r="G256" i="2"/>
  <c r="F256" i="2"/>
  <c r="E256" i="2"/>
  <c r="B256" i="2" s="1"/>
  <c r="D256" i="2"/>
  <c r="C256" i="2"/>
  <c r="T255" i="2"/>
  <c r="S255" i="2"/>
  <c r="R255" i="2"/>
  <c r="Q255" i="2"/>
  <c r="P255" i="2"/>
  <c r="O255" i="2"/>
  <c r="N255" i="2"/>
  <c r="M255" i="2"/>
  <c r="L255" i="2"/>
  <c r="K255" i="2"/>
  <c r="J255" i="2"/>
  <c r="I255" i="2"/>
  <c r="H255" i="2"/>
  <c r="G255" i="2"/>
  <c r="F255" i="2"/>
  <c r="E255" i="2"/>
  <c r="B255" i="2" s="1"/>
  <c r="D255" i="2"/>
  <c r="C255" i="2"/>
  <c r="T254" i="2"/>
  <c r="S254" i="2"/>
  <c r="R254" i="2"/>
  <c r="Q254" i="2"/>
  <c r="P254" i="2"/>
  <c r="O254" i="2"/>
  <c r="N254" i="2"/>
  <c r="M254" i="2"/>
  <c r="L254" i="2"/>
  <c r="K254" i="2"/>
  <c r="J254" i="2"/>
  <c r="I254" i="2"/>
  <c r="H254" i="2"/>
  <c r="G254" i="2"/>
  <c r="F254" i="2"/>
  <c r="E254" i="2"/>
  <c r="B254" i="2" s="1"/>
  <c r="D254" i="2"/>
  <c r="C254" i="2"/>
  <c r="T253" i="2"/>
  <c r="S253" i="2"/>
  <c r="R253" i="2"/>
  <c r="Q253" i="2"/>
  <c r="P253" i="2"/>
  <c r="O253" i="2"/>
  <c r="N253" i="2"/>
  <c r="M253" i="2"/>
  <c r="L253" i="2"/>
  <c r="K253" i="2"/>
  <c r="J253" i="2"/>
  <c r="I253" i="2"/>
  <c r="H253" i="2"/>
  <c r="G253" i="2"/>
  <c r="F253" i="2"/>
  <c r="E253" i="2"/>
  <c r="B253" i="2" s="1"/>
  <c r="D253" i="2"/>
  <c r="C253" i="2"/>
  <c r="T252" i="2"/>
  <c r="S252" i="2"/>
  <c r="R252" i="2"/>
  <c r="Q252" i="2"/>
  <c r="P252" i="2"/>
  <c r="O252" i="2"/>
  <c r="N252" i="2"/>
  <c r="M252" i="2"/>
  <c r="L252" i="2"/>
  <c r="K252" i="2"/>
  <c r="J252" i="2"/>
  <c r="I252" i="2"/>
  <c r="H252" i="2"/>
  <c r="G252" i="2"/>
  <c r="F252" i="2"/>
  <c r="E252" i="2"/>
  <c r="B252" i="2" s="1"/>
  <c r="D252" i="2"/>
  <c r="C252" i="2"/>
  <c r="T251" i="2"/>
  <c r="S251" i="2"/>
  <c r="R251" i="2"/>
  <c r="Q251" i="2"/>
  <c r="P251" i="2"/>
  <c r="O251" i="2"/>
  <c r="N251" i="2"/>
  <c r="M251" i="2"/>
  <c r="L251" i="2"/>
  <c r="K251" i="2"/>
  <c r="J251" i="2"/>
  <c r="I251" i="2"/>
  <c r="H251" i="2"/>
  <c r="G251" i="2"/>
  <c r="F251" i="2"/>
  <c r="E251" i="2"/>
  <c r="B251" i="2" s="1"/>
  <c r="D251" i="2"/>
  <c r="C251" i="2"/>
  <c r="T250" i="2"/>
  <c r="S250" i="2"/>
  <c r="R250" i="2"/>
  <c r="Q250" i="2"/>
  <c r="P250" i="2"/>
  <c r="O250" i="2"/>
  <c r="N250" i="2"/>
  <c r="M250" i="2"/>
  <c r="L250" i="2"/>
  <c r="K250" i="2"/>
  <c r="J250" i="2"/>
  <c r="I250" i="2"/>
  <c r="H250" i="2"/>
  <c r="G250" i="2"/>
  <c r="F250" i="2"/>
  <c r="E250" i="2"/>
  <c r="B250" i="2" s="1"/>
  <c r="D250" i="2"/>
  <c r="C250" i="2"/>
  <c r="T249" i="2"/>
  <c r="S249" i="2"/>
  <c r="R249" i="2"/>
  <c r="Q249" i="2"/>
  <c r="P249" i="2"/>
  <c r="O249" i="2"/>
  <c r="N249" i="2"/>
  <c r="M249" i="2"/>
  <c r="L249" i="2"/>
  <c r="K249" i="2"/>
  <c r="J249" i="2"/>
  <c r="I249" i="2"/>
  <c r="H249" i="2"/>
  <c r="G249" i="2"/>
  <c r="F249" i="2"/>
  <c r="E249" i="2"/>
  <c r="B249" i="2" s="1"/>
  <c r="D249" i="2"/>
  <c r="C249" i="2"/>
  <c r="A249" i="2"/>
  <c r="T248" i="2"/>
  <c r="S248" i="2"/>
  <c r="R248" i="2"/>
  <c r="Q248" i="2"/>
  <c r="P248" i="2"/>
  <c r="O248" i="2"/>
  <c r="N248" i="2"/>
  <c r="M248" i="2"/>
  <c r="L248" i="2"/>
  <c r="K248" i="2"/>
  <c r="J248" i="2"/>
  <c r="I248" i="2"/>
  <c r="H248" i="2"/>
  <c r="G248" i="2"/>
  <c r="F248" i="2"/>
  <c r="E248" i="2"/>
  <c r="B248" i="2" s="1"/>
  <c r="D248" i="2"/>
  <c r="C248" i="2"/>
  <c r="A248" i="2"/>
  <c r="T247" i="2"/>
  <c r="S247" i="2"/>
  <c r="R247" i="2"/>
  <c r="Q247" i="2"/>
  <c r="P247" i="2"/>
  <c r="O247" i="2"/>
  <c r="N247" i="2"/>
  <c r="M247" i="2"/>
  <c r="L247" i="2"/>
  <c r="K247" i="2"/>
  <c r="J247" i="2"/>
  <c r="I247" i="2"/>
  <c r="H247" i="2"/>
  <c r="G247" i="2"/>
  <c r="F247" i="2"/>
  <c r="E247" i="2"/>
  <c r="B247" i="2" s="1"/>
  <c r="D247" i="2"/>
  <c r="C247" i="2"/>
  <c r="T246" i="2"/>
  <c r="S246" i="2"/>
  <c r="R246" i="2"/>
  <c r="Q246" i="2"/>
  <c r="P246" i="2"/>
  <c r="O246" i="2"/>
  <c r="N246" i="2"/>
  <c r="M246" i="2"/>
  <c r="L246" i="2"/>
  <c r="K246" i="2"/>
  <c r="J246" i="2"/>
  <c r="I246" i="2"/>
  <c r="H246" i="2"/>
  <c r="G246" i="2"/>
  <c r="F246" i="2"/>
  <c r="E246" i="2"/>
  <c r="B246" i="2" s="1"/>
  <c r="D246" i="2"/>
  <c r="C246" i="2"/>
  <c r="T245" i="2"/>
  <c r="S245" i="2"/>
  <c r="R245" i="2"/>
  <c r="Q245" i="2"/>
  <c r="P245" i="2"/>
  <c r="O245" i="2"/>
  <c r="N245" i="2"/>
  <c r="M245" i="2"/>
  <c r="L245" i="2"/>
  <c r="K245" i="2"/>
  <c r="J245" i="2"/>
  <c r="I245" i="2"/>
  <c r="H245" i="2"/>
  <c r="G245" i="2"/>
  <c r="F245" i="2"/>
  <c r="E245" i="2"/>
  <c r="B245" i="2" s="1"/>
  <c r="D245" i="2"/>
  <c r="C245" i="2"/>
  <c r="T244" i="2"/>
  <c r="S244" i="2"/>
  <c r="R244" i="2"/>
  <c r="Q244" i="2"/>
  <c r="P244" i="2"/>
  <c r="O244" i="2"/>
  <c r="N244" i="2"/>
  <c r="M244" i="2"/>
  <c r="L244" i="2"/>
  <c r="K244" i="2"/>
  <c r="J244" i="2"/>
  <c r="I244" i="2"/>
  <c r="H244" i="2"/>
  <c r="G244" i="2"/>
  <c r="F244" i="2"/>
  <c r="E244" i="2"/>
  <c r="B244" i="2" s="1"/>
  <c r="D244" i="2"/>
  <c r="C244" i="2"/>
  <c r="T243" i="2"/>
  <c r="S243" i="2"/>
  <c r="R243" i="2"/>
  <c r="Q243" i="2"/>
  <c r="P243" i="2"/>
  <c r="O243" i="2"/>
  <c r="N243" i="2"/>
  <c r="M243" i="2"/>
  <c r="L243" i="2"/>
  <c r="K243" i="2"/>
  <c r="J243" i="2"/>
  <c r="I243" i="2"/>
  <c r="H243" i="2"/>
  <c r="G243" i="2"/>
  <c r="F243" i="2"/>
  <c r="E243" i="2"/>
  <c r="B243" i="2" s="1"/>
  <c r="D243" i="2"/>
  <c r="C243" i="2"/>
  <c r="T242" i="2"/>
  <c r="S242" i="2"/>
  <c r="R242" i="2"/>
  <c r="Q242" i="2"/>
  <c r="P242" i="2"/>
  <c r="O242" i="2"/>
  <c r="N242" i="2"/>
  <c r="M242" i="2"/>
  <c r="L242" i="2"/>
  <c r="K242" i="2"/>
  <c r="J242" i="2"/>
  <c r="I242" i="2"/>
  <c r="H242" i="2"/>
  <c r="G242" i="2"/>
  <c r="F242" i="2"/>
  <c r="E242" i="2"/>
  <c r="B242" i="2" s="1"/>
  <c r="D242" i="2"/>
  <c r="C242" i="2"/>
  <c r="T241" i="2"/>
  <c r="S241" i="2"/>
  <c r="R241" i="2"/>
  <c r="Q241" i="2"/>
  <c r="P241" i="2"/>
  <c r="O241" i="2"/>
  <c r="N241" i="2"/>
  <c r="M241" i="2"/>
  <c r="L241" i="2"/>
  <c r="K241" i="2"/>
  <c r="J241" i="2"/>
  <c r="I241" i="2"/>
  <c r="H241" i="2"/>
  <c r="G241" i="2"/>
  <c r="F241" i="2"/>
  <c r="E241" i="2"/>
  <c r="B241" i="2" s="1"/>
  <c r="D241" i="2"/>
  <c r="C241" i="2"/>
  <c r="T240" i="2"/>
  <c r="S240" i="2"/>
  <c r="R240" i="2"/>
  <c r="Q240" i="2"/>
  <c r="P240" i="2"/>
  <c r="O240" i="2"/>
  <c r="N240" i="2"/>
  <c r="M240" i="2"/>
  <c r="L240" i="2"/>
  <c r="K240" i="2"/>
  <c r="J240" i="2"/>
  <c r="I240" i="2"/>
  <c r="H240" i="2"/>
  <c r="G240" i="2"/>
  <c r="F240" i="2"/>
  <c r="E240" i="2"/>
  <c r="B240" i="2" s="1"/>
  <c r="D240" i="2"/>
  <c r="C240" i="2"/>
  <c r="T239" i="2"/>
  <c r="S239" i="2"/>
  <c r="R239" i="2"/>
  <c r="Q239" i="2"/>
  <c r="P239" i="2"/>
  <c r="O239" i="2"/>
  <c r="N239" i="2"/>
  <c r="M239" i="2"/>
  <c r="L239" i="2"/>
  <c r="K239" i="2"/>
  <c r="J239" i="2"/>
  <c r="I239" i="2"/>
  <c r="H239" i="2"/>
  <c r="G239" i="2"/>
  <c r="F239" i="2"/>
  <c r="E239" i="2"/>
  <c r="B239" i="2" s="1"/>
  <c r="D239" i="2"/>
  <c r="C239" i="2"/>
  <c r="T238" i="2"/>
  <c r="S238" i="2"/>
  <c r="R238" i="2"/>
  <c r="Q238" i="2"/>
  <c r="P238" i="2"/>
  <c r="O238" i="2"/>
  <c r="N238" i="2"/>
  <c r="M238" i="2"/>
  <c r="L238" i="2"/>
  <c r="K238" i="2"/>
  <c r="J238" i="2"/>
  <c r="I238" i="2"/>
  <c r="H238" i="2"/>
  <c r="G238" i="2"/>
  <c r="F238" i="2"/>
  <c r="E238" i="2"/>
  <c r="B238" i="2" s="1"/>
  <c r="D238" i="2"/>
  <c r="C238" i="2"/>
  <c r="T237" i="2"/>
  <c r="S237" i="2"/>
  <c r="R237" i="2"/>
  <c r="Q237" i="2"/>
  <c r="P237" i="2"/>
  <c r="O237" i="2"/>
  <c r="N237" i="2"/>
  <c r="M237" i="2"/>
  <c r="L237" i="2"/>
  <c r="K237" i="2"/>
  <c r="J237" i="2"/>
  <c r="I237" i="2"/>
  <c r="H237" i="2"/>
  <c r="G237" i="2"/>
  <c r="F237" i="2"/>
  <c r="E237" i="2"/>
  <c r="B237" i="2" s="1"/>
  <c r="D237" i="2"/>
  <c r="C237" i="2"/>
  <c r="T236" i="2"/>
  <c r="S236" i="2"/>
  <c r="R236" i="2"/>
  <c r="Q236" i="2"/>
  <c r="P236" i="2"/>
  <c r="O236" i="2"/>
  <c r="N236" i="2"/>
  <c r="M236" i="2"/>
  <c r="L236" i="2"/>
  <c r="K236" i="2"/>
  <c r="J236" i="2"/>
  <c r="I236" i="2"/>
  <c r="H236" i="2"/>
  <c r="G236" i="2"/>
  <c r="F236" i="2"/>
  <c r="E236" i="2"/>
  <c r="B236" i="2" s="1"/>
  <c r="D236" i="2"/>
  <c r="A236" i="2" s="1"/>
  <c r="C236" i="2"/>
  <c r="T235" i="2"/>
  <c r="S235" i="2"/>
  <c r="R235" i="2"/>
  <c r="Q235" i="2"/>
  <c r="P235" i="2"/>
  <c r="O235" i="2"/>
  <c r="N235" i="2"/>
  <c r="M235" i="2"/>
  <c r="L235" i="2"/>
  <c r="K235" i="2"/>
  <c r="J235" i="2"/>
  <c r="I235" i="2"/>
  <c r="H235" i="2"/>
  <c r="G235" i="2"/>
  <c r="F235" i="2"/>
  <c r="E235" i="2"/>
  <c r="B235" i="2" s="1"/>
  <c r="D235" i="2"/>
  <c r="C235" i="2"/>
  <c r="T234" i="2"/>
  <c r="S234" i="2"/>
  <c r="R234" i="2"/>
  <c r="Q234" i="2"/>
  <c r="P234" i="2"/>
  <c r="O234" i="2"/>
  <c r="N234" i="2"/>
  <c r="M234" i="2"/>
  <c r="L234" i="2"/>
  <c r="K234" i="2"/>
  <c r="J234" i="2"/>
  <c r="I234" i="2"/>
  <c r="H234" i="2"/>
  <c r="G234" i="2"/>
  <c r="F234" i="2"/>
  <c r="E234" i="2"/>
  <c r="B234" i="2" s="1"/>
  <c r="D234" i="2"/>
  <c r="C234" i="2"/>
  <c r="T233" i="2"/>
  <c r="S233" i="2"/>
  <c r="R233" i="2"/>
  <c r="Q233" i="2"/>
  <c r="P233" i="2"/>
  <c r="O233" i="2"/>
  <c r="N233" i="2"/>
  <c r="M233" i="2"/>
  <c r="L233" i="2"/>
  <c r="K233" i="2"/>
  <c r="J233" i="2"/>
  <c r="I233" i="2"/>
  <c r="H233" i="2"/>
  <c r="G233" i="2"/>
  <c r="F233" i="2"/>
  <c r="E233" i="2"/>
  <c r="B233" i="2" s="1"/>
  <c r="D233" i="2"/>
  <c r="C233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B232" i="2" s="1"/>
  <c r="D232" i="2"/>
  <c r="C232" i="2"/>
  <c r="T231" i="2"/>
  <c r="S231" i="2"/>
  <c r="R231" i="2"/>
  <c r="Q231" i="2"/>
  <c r="P231" i="2"/>
  <c r="O231" i="2"/>
  <c r="N231" i="2"/>
  <c r="M231" i="2"/>
  <c r="L231" i="2"/>
  <c r="K231" i="2"/>
  <c r="J231" i="2"/>
  <c r="I231" i="2"/>
  <c r="H231" i="2"/>
  <c r="G231" i="2"/>
  <c r="F231" i="2"/>
  <c r="E231" i="2"/>
  <c r="B231" i="2" s="1"/>
  <c r="D231" i="2"/>
  <c r="C231" i="2"/>
  <c r="T230" i="2"/>
  <c r="S230" i="2"/>
  <c r="R230" i="2"/>
  <c r="Q230" i="2"/>
  <c r="P230" i="2"/>
  <c r="O230" i="2"/>
  <c r="N230" i="2"/>
  <c r="M230" i="2"/>
  <c r="L230" i="2"/>
  <c r="K230" i="2"/>
  <c r="J230" i="2"/>
  <c r="I230" i="2"/>
  <c r="H230" i="2"/>
  <c r="G230" i="2"/>
  <c r="F230" i="2"/>
  <c r="E230" i="2"/>
  <c r="B230" i="2" s="1"/>
  <c r="D230" i="2"/>
  <c r="C230" i="2"/>
  <c r="T229" i="2"/>
  <c r="S229" i="2"/>
  <c r="R229" i="2"/>
  <c r="Q229" i="2"/>
  <c r="P229" i="2"/>
  <c r="O229" i="2"/>
  <c r="N229" i="2"/>
  <c r="M229" i="2"/>
  <c r="L229" i="2"/>
  <c r="K229" i="2"/>
  <c r="J229" i="2"/>
  <c r="I229" i="2"/>
  <c r="H229" i="2"/>
  <c r="G229" i="2"/>
  <c r="F229" i="2"/>
  <c r="E229" i="2"/>
  <c r="B229" i="2" s="1"/>
  <c r="D229" i="2"/>
  <c r="A229" i="2" s="1"/>
  <c r="C229" i="2"/>
  <c r="T228" i="2"/>
  <c r="S228" i="2"/>
  <c r="R228" i="2"/>
  <c r="Q228" i="2"/>
  <c r="P228" i="2"/>
  <c r="O228" i="2"/>
  <c r="N228" i="2"/>
  <c r="M228" i="2"/>
  <c r="L228" i="2"/>
  <c r="K228" i="2"/>
  <c r="J228" i="2"/>
  <c r="I228" i="2"/>
  <c r="H228" i="2"/>
  <c r="G228" i="2"/>
  <c r="F228" i="2"/>
  <c r="E228" i="2"/>
  <c r="B228" i="2" s="1"/>
  <c r="D228" i="2"/>
  <c r="C228" i="2"/>
  <c r="T227" i="2"/>
  <c r="S227" i="2"/>
  <c r="R227" i="2"/>
  <c r="Q227" i="2"/>
  <c r="P227" i="2"/>
  <c r="O227" i="2"/>
  <c r="N227" i="2"/>
  <c r="M227" i="2"/>
  <c r="L227" i="2"/>
  <c r="K227" i="2"/>
  <c r="J227" i="2"/>
  <c r="I227" i="2"/>
  <c r="H227" i="2"/>
  <c r="G227" i="2"/>
  <c r="F227" i="2"/>
  <c r="E227" i="2"/>
  <c r="B227" i="2" s="1"/>
  <c r="D227" i="2"/>
  <c r="C227" i="2"/>
  <c r="T226" i="2"/>
  <c r="S226" i="2"/>
  <c r="R226" i="2"/>
  <c r="Q226" i="2"/>
  <c r="P226" i="2"/>
  <c r="O226" i="2"/>
  <c r="N226" i="2"/>
  <c r="M226" i="2"/>
  <c r="L226" i="2"/>
  <c r="K226" i="2"/>
  <c r="J226" i="2"/>
  <c r="I226" i="2"/>
  <c r="H226" i="2"/>
  <c r="G226" i="2"/>
  <c r="F226" i="2"/>
  <c r="E226" i="2"/>
  <c r="B226" i="2" s="1"/>
  <c r="D226" i="2"/>
  <c r="C226" i="2"/>
  <c r="T225" i="2"/>
  <c r="S225" i="2"/>
  <c r="R225" i="2"/>
  <c r="Q225" i="2"/>
  <c r="P225" i="2"/>
  <c r="O225" i="2"/>
  <c r="N225" i="2"/>
  <c r="M225" i="2"/>
  <c r="L225" i="2"/>
  <c r="K225" i="2"/>
  <c r="J225" i="2"/>
  <c r="I225" i="2"/>
  <c r="H225" i="2"/>
  <c r="G225" i="2"/>
  <c r="F225" i="2"/>
  <c r="E225" i="2"/>
  <c r="B225" i="2" s="1"/>
  <c r="D225" i="2"/>
  <c r="C225" i="2"/>
  <c r="T224" i="2"/>
  <c r="S224" i="2"/>
  <c r="R224" i="2"/>
  <c r="Q224" i="2"/>
  <c r="P224" i="2"/>
  <c r="O224" i="2"/>
  <c r="N224" i="2"/>
  <c r="M224" i="2"/>
  <c r="L224" i="2"/>
  <c r="K224" i="2"/>
  <c r="J224" i="2"/>
  <c r="I224" i="2"/>
  <c r="H224" i="2"/>
  <c r="G224" i="2"/>
  <c r="F224" i="2"/>
  <c r="E224" i="2"/>
  <c r="B224" i="2" s="1"/>
  <c r="D224" i="2"/>
  <c r="C224" i="2"/>
  <c r="T223" i="2"/>
  <c r="S223" i="2"/>
  <c r="R223" i="2"/>
  <c r="Q223" i="2"/>
  <c r="P223" i="2"/>
  <c r="O223" i="2"/>
  <c r="N223" i="2"/>
  <c r="M223" i="2"/>
  <c r="L223" i="2"/>
  <c r="K223" i="2"/>
  <c r="J223" i="2"/>
  <c r="I223" i="2"/>
  <c r="H223" i="2"/>
  <c r="G223" i="2"/>
  <c r="F223" i="2"/>
  <c r="E223" i="2"/>
  <c r="B223" i="2" s="1"/>
  <c r="D223" i="2"/>
  <c r="C223" i="2"/>
  <c r="T222" i="2"/>
  <c r="S222" i="2"/>
  <c r="R222" i="2"/>
  <c r="Q222" i="2"/>
  <c r="P222" i="2"/>
  <c r="O222" i="2"/>
  <c r="N222" i="2"/>
  <c r="M222" i="2"/>
  <c r="L222" i="2"/>
  <c r="K222" i="2"/>
  <c r="J222" i="2"/>
  <c r="I222" i="2"/>
  <c r="H222" i="2"/>
  <c r="G222" i="2"/>
  <c r="F222" i="2"/>
  <c r="E222" i="2"/>
  <c r="B222" i="2" s="1"/>
  <c r="D222" i="2"/>
  <c r="C222" i="2"/>
  <c r="T221" i="2"/>
  <c r="S221" i="2"/>
  <c r="R221" i="2"/>
  <c r="Q221" i="2"/>
  <c r="P221" i="2"/>
  <c r="O221" i="2"/>
  <c r="N221" i="2"/>
  <c r="M221" i="2"/>
  <c r="L221" i="2"/>
  <c r="K221" i="2"/>
  <c r="J221" i="2"/>
  <c r="I221" i="2"/>
  <c r="H221" i="2"/>
  <c r="G221" i="2"/>
  <c r="F221" i="2"/>
  <c r="E221" i="2"/>
  <c r="B221" i="2" s="1"/>
  <c r="D221" i="2"/>
  <c r="C221" i="2"/>
  <c r="T220" i="2"/>
  <c r="S220" i="2"/>
  <c r="R220" i="2"/>
  <c r="Q220" i="2"/>
  <c r="P220" i="2"/>
  <c r="O220" i="2"/>
  <c r="N220" i="2"/>
  <c r="M220" i="2"/>
  <c r="L220" i="2"/>
  <c r="K220" i="2"/>
  <c r="J220" i="2"/>
  <c r="I220" i="2"/>
  <c r="H220" i="2"/>
  <c r="G220" i="2"/>
  <c r="F220" i="2"/>
  <c r="E220" i="2"/>
  <c r="B220" i="2" s="1"/>
  <c r="D220" i="2"/>
  <c r="C220" i="2"/>
  <c r="T219" i="2"/>
  <c r="S219" i="2"/>
  <c r="R219" i="2"/>
  <c r="Q219" i="2"/>
  <c r="P219" i="2"/>
  <c r="O219" i="2"/>
  <c r="N219" i="2"/>
  <c r="M219" i="2"/>
  <c r="L219" i="2"/>
  <c r="K219" i="2"/>
  <c r="J219" i="2"/>
  <c r="I219" i="2"/>
  <c r="H219" i="2"/>
  <c r="G219" i="2"/>
  <c r="F219" i="2"/>
  <c r="E219" i="2"/>
  <c r="B219" i="2" s="1"/>
  <c r="D219" i="2"/>
  <c r="C219" i="2"/>
  <c r="T218" i="2"/>
  <c r="S218" i="2"/>
  <c r="R218" i="2"/>
  <c r="Q218" i="2"/>
  <c r="P218" i="2"/>
  <c r="O218" i="2"/>
  <c r="N218" i="2"/>
  <c r="M218" i="2"/>
  <c r="L218" i="2"/>
  <c r="K218" i="2"/>
  <c r="J218" i="2"/>
  <c r="I218" i="2"/>
  <c r="H218" i="2"/>
  <c r="G218" i="2"/>
  <c r="F218" i="2"/>
  <c r="E218" i="2"/>
  <c r="B218" i="2" s="1"/>
  <c r="D218" i="2"/>
  <c r="C218" i="2"/>
  <c r="T217" i="2"/>
  <c r="S217" i="2"/>
  <c r="R217" i="2"/>
  <c r="Q217" i="2"/>
  <c r="P217" i="2"/>
  <c r="O217" i="2"/>
  <c r="N217" i="2"/>
  <c r="M217" i="2"/>
  <c r="L217" i="2"/>
  <c r="K217" i="2"/>
  <c r="J217" i="2"/>
  <c r="I217" i="2"/>
  <c r="H217" i="2"/>
  <c r="G217" i="2"/>
  <c r="F217" i="2"/>
  <c r="E217" i="2"/>
  <c r="B217" i="2" s="1"/>
  <c r="D217" i="2"/>
  <c r="C217" i="2"/>
  <c r="T216" i="2"/>
  <c r="S216" i="2"/>
  <c r="R216" i="2"/>
  <c r="Q216" i="2"/>
  <c r="P216" i="2"/>
  <c r="O216" i="2"/>
  <c r="N216" i="2"/>
  <c r="M216" i="2"/>
  <c r="L216" i="2"/>
  <c r="K216" i="2"/>
  <c r="J216" i="2"/>
  <c r="I216" i="2"/>
  <c r="H216" i="2"/>
  <c r="G216" i="2"/>
  <c r="F216" i="2"/>
  <c r="E216" i="2"/>
  <c r="B216" i="2" s="1"/>
  <c r="D216" i="2"/>
  <c r="C216" i="2"/>
  <c r="T215" i="2"/>
  <c r="S215" i="2"/>
  <c r="R215" i="2"/>
  <c r="Q215" i="2"/>
  <c r="P215" i="2"/>
  <c r="O215" i="2"/>
  <c r="N215" i="2"/>
  <c r="M215" i="2"/>
  <c r="L215" i="2"/>
  <c r="K215" i="2"/>
  <c r="J215" i="2"/>
  <c r="I215" i="2"/>
  <c r="H215" i="2"/>
  <c r="G215" i="2"/>
  <c r="F215" i="2"/>
  <c r="E215" i="2"/>
  <c r="B215" i="2" s="1"/>
  <c r="D215" i="2"/>
  <c r="C215" i="2"/>
  <c r="T214" i="2"/>
  <c r="S214" i="2"/>
  <c r="R214" i="2"/>
  <c r="Q214" i="2"/>
  <c r="P214" i="2"/>
  <c r="O214" i="2"/>
  <c r="N214" i="2"/>
  <c r="M214" i="2"/>
  <c r="L214" i="2"/>
  <c r="K214" i="2"/>
  <c r="J214" i="2"/>
  <c r="I214" i="2"/>
  <c r="H214" i="2"/>
  <c r="G214" i="2"/>
  <c r="F214" i="2"/>
  <c r="E214" i="2"/>
  <c r="B214" i="2" s="1"/>
  <c r="D214" i="2"/>
  <c r="C214" i="2"/>
  <c r="T213" i="2"/>
  <c r="S213" i="2"/>
  <c r="R213" i="2"/>
  <c r="Q213" i="2"/>
  <c r="P213" i="2"/>
  <c r="O213" i="2"/>
  <c r="N213" i="2"/>
  <c r="M213" i="2"/>
  <c r="L213" i="2"/>
  <c r="K213" i="2"/>
  <c r="J213" i="2"/>
  <c r="I213" i="2"/>
  <c r="H213" i="2"/>
  <c r="G213" i="2"/>
  <c r="F213" i="2"/>
  <c r="E213" i="2"/>
  <c r="B213" i="2" s="1"/>
  <c r="D213" i="2"/>
  <c r="C213" i="2"/>
  <c r="T212" i="2"/>
  <c r="S212" i="2"/>
  <c r="R212" i="2"/>
  <c r="Q212" i="2"/>
  <c r="P212" i="2"/>
  <c r="O212" i="2"/>
  <c r="N212" i="2"/>
  <c r="M212" i="2"/>
  <c r="L212" i="2"/>
  <c r="K212" i="2"/>
  <c r="J212" i="2"/>
  <c r="I212" i="2"/>
  <c r="H212" i="2"/>
  <c r="G212" i="2"/>
  <c r="F212" i="2"/>
  <c r="E212" i="2"/>
  <c r="B212" i="2" s="1"/>
  <c r="D212" i="2"/>
  <c r="C212" i="2"/>
  <c r="T211" i="2"/>
  <c r="S211" i="2"/>
  <c r="R211" i="2"/>
  <c r="Q211" i="2"/>
  <c r="P211" i="2"/>
  <c r="O211" i="2"/>
  <c r="N211" i="2"/>
  <c r="M211" i="2"/>
  <c r="L211" i="2"/>
  <c r="K211" i="2"/>
  <c r="J211" i="2"/>
  <c r="I211" i="2"/>
  <c r="H211" i="2"/>
  <c r="G211" i="2"/>
  <c r="F211" i="2"/>
  <c r="E211" i="2"/>
  <c r="B211" i="2" s="1"/>
  <c r="D211" i="2"/>
  <c r="C211" i="2"/>
  <c r="T210" i="2"/>
  <c r="S210" i="2"/>
  <c r="R210" i="2"/>
  <c r="Q210" i="2"/>
  <c r="P210" i="2"/>
  <c r="O210" i="2"/>
  <c r="N210" i="2"/>
  <c r="M210" i="2"/>
  <c r="L210" i="2"/>
  <c r="K210" i="2"/>
  <c r="J210" i="2"/>
  <c r="I210" i="2"/>
  <c r="H210" i="2"/>
  <c r="G210" i="2"/>
  <c r="F210" i="2"/>
  <c r="E210" i="2"/>
  <c r="B210" i="2" s="1"/>
  <c r="D210" i="2"/>
  <c r="C210" i="2"/>
  <c r="T209" i="2"/>
  <c r="S209" i="2"/>
  <c r="R209" i="2"/>
  <c r="Q209" i="2"/>
  <c r="P209" i="2"/>
  <c r="O209" i="2"/>
  <c r="N209" i="2"/>
  <c r="M209" i="2"/>
  <c r="L209" i="2"/>
  <c r="K209" i="2"/>
  <c r="J209" i="2"/>
  <c r="I209" i="2"/>
  <c r="H209" i="2"/>
  <c r="G209" i="2"/>
  <c r="F209" i="2"/>
  <c r="E209" i="2"/>
  <c r="B209" i="2" s="1"/>
  <c r="D209" i="2"/>
  <c r="C209" i="2"/>
  <c r="T208" i="2"/>
  <c r="S208" i="2"/>
  <c r="R208" i="2"/>
  <c r="Q208" i="2"/>
  <c r="P208" i="2"/>
  <c r="O208" i="2"/>
  <c r="N208" i="2"/>
  <c r="M208" i="2"/>
  <c r="L208" i="2"/>
  <c r="K208" i="2"/>
  <c r="J208" i="2"/>
  <c r="I208" i="2"/>
  <c r="H208" i="2"/>
  <c r="G208" i="2"/>
  <c r="F208" i="2"/>
  <c r="E208" i="2"/>
  <c r="B208" i="2" s="1"/>
  <c r="D208" i="2"/>
  <c r="C208" i="2"/>
  <c r="T207" i="2"/>
  <c r="S207" i="2"/>
  <c r="R207" i="2"/>
  <c r="Q207" i="2"/>
  <c r="P207" i="2"/>
  <c r="O207" i="2"/>
  <c r="N207" i="2"/>
  <c r="M207" i="2"/>
  <c r="L207" i="2"/>
  <c r="K207" i="2"/>
  <c r="J207" i="2"/>
  <c r="I207" i="2"/>
  <c r="H207" i="2"/>
  <c r="G207" i="2"/>
  <c r="F207" i="2"/>
  <c r="E207" i="2"/>
  <c r="B207" i="2" s="1"/>
  <c r="D207" i="2"/>
  <c r="C207" i="2"/>
  <c r="T206" i="2"/>
  <c r="S206" i="2"/>
  <c r="R206" i="2"/>
  <c r="Q206" i="2"/>
  <c r="P206" i="2"/>
  <c r="O206" i="2"/>
  <c r="N206" i="2"/>
  <c r="M206" i="2"/>
  <c r="L206" i="2"/>
  <c r="K206" i="2"/>
  <c r="J206" i="2"/>
  <c r="I206" i="2"/>
  <c r="H206" i="2"/>
  <c r="G206" i="2"/>
  <c r="F206" i="2"/>
  <c r="E206" i="2"/>
  <c r="B206" i="2" s="1"/>
  <c r="D206" i="2"/>
  <c r="C206" i="2"/>
  <c r="T205" i="2"/>
  <c r="S205" i="2"/>
  <c r="R205" i="2"/>
  <c r="Q205" i="2"/>
  <c r="P205" i="2"/>
  <c r="O205" i="2"/>
  <c r="N205" i="2"/>
  <c r="M205" i="2"/>
  <c r="L205" i="2"/>
  <c r="K205" i="2"/>
  <c r="J205" i="2"/>
  <c r="I205" i="2"/>
  <c r="H205" i="2"/>
  <c r="G205" i="2"/>
  <c r="F205" i="2"/>
  <c r="E205" i="2"/>
  <c r="B205" i="2" s="1"/>
  <c r="D205" i="2"/>
  <c r="C205" i="2"/>
  <c r="T204" i="2"/>
  <c r="S204" i="2"/>
  <c r="R204" i="2"/>
  <c r="Q204" i="2"/>
  <c r="P204" i="2"/>
  <c r="O204" i="2"/>
  <c r="N204" i="2"/>
  <c r="M204" i="2"/>
  <c r="L204" i="2"/>
  <c r="K204" i="2"/>
  <c r="J204" i="2"/>
  <c r="I204" i="2"/>
  <c r="H204" i="2"/>
  <c r="G204" i="2"/>
  <c r="F204" i="2"/>
  <c r="E204" i="2"/>
  <c r="B204" i="2" s="1"/>
  <c r="D204" i="2"/>
  <c r="C204" i="2"/>
  <c r="T203" i="2"/>
  <c r="S203" i="2"/>
  <c r="R203" i="2"/>
  <c r="Q203" i="2"/>
  <c r="P203" i="2"/>
  <c r="O203" i="2"/>
  <c r="N203" i="2"/>
  <c r="M203" i="2"/>
  <c r="L203" i="2"/>
  <c r="K203" i="2"/>
  <c r="J203" i="2"/>
  <c r="I203" i="2"/>
  <c r="H203" i="2"/>
  <c r="G203" i="2"/>
  <c r="F203" i="2"/>
  <c r="E203" i="2"/>
  <c r="B203" i="2" s="1"/>
  <c r="D203" i="2"/>
  <c r="C203" i="2"/>
  <c r="T202" i="2"/>
  <c r="S202" i="2"/>
  <c r="R202" i="2"/>
  <c r="Q202" i="2"/>
  <c r="P202" i="2"/>
  <c r="O202" i="2"/>
  <c r="N202" i="2"/>
  <c r="M202" i="2"/>
  <c r="L202" i="2"/>
  <c r="K202" i="2"/>
  <c r="J202" i="2"/>
  <c r="I202" i="2"/>
  <c r="H202" i="2"/>
  <c r="G202" i="2"/>
  <c r="F202" i="2"/>
  <c r="E202" i="2"/>
  <c r="B202" i="2" s="1"/>
  <c r="D202" i="2"/>
  <c r="C202" i="2"/>
  <c r="T201" i="2"/>
  <c r="S201" i="2"/>
  <c r="R201" i="2"/>
  <c r="Q201" i="2"/>
  <c r="P201" i="2"/>
  <c r="O201" i="2"/>
  <c r="N201" i="2"/>
  <c r="M201" i="2"/>
  <c r="L201" i="2"/>
  <c r="K201" i="2"/>
  <c r="J201" i="2"/>
  <c r="I201" i="2"/>
  <c r="H201" i="2"/>
  <c r="G201" i="2"/>
  <c r="F201" i="2"/>
  <c r="E201" i="2"/>
  <c r="B201" i="2" s="1"/>
  <c r="D201" i="2"/>
  <c r="C201" i="2"/>
  <c r="T200" i="2"/>
  <c r="S200" i="2"/>
  <c r="R200" i="2"/>
  <c r="Q200" i="2"/>
  <c r="P200" i="2"/>
  <c r="O200" i="2"/>
  <c r="N200" i="2"/>
  <c r="M200" i="2"/>
  <c r="L200" i="2"/>
  <c r="K200" i="2"/>
  <c r="J200" i="2"/>
  <c r="I200" i="2"/>
  <c r="H200" i="2"/>
  <c r="G200" i="2"/>
  <c r="F200" i="2"/>
  <c r="E200" i="2"/>
  <c r="B200" i="2" s="1"/>
  <c r="D200" i="2"/>
  <c r="C200" i="2"/>
  <c r="T199" i="2"/>
  <c r="S199" i="2"/>
  <c r="R199" i="2"/>
  <c r="Q199" i="2"/>
  <c r="P199" i="2"/>
  <c r="O199" i="2"/>
  <c r="N199" i="2"/>
  <c r="M199" i="2"/>
  <c r="L199" i="2"/>
  <c r="K199" i="2"/>
  <c r="J199" i="2"/>
  <c r="I199" i="2"/>
  <c r="H199" i="2"/>
  <c r="G199" i="2"/>
  <c r="F199" i="2"/>
  <c r="E199" i="2"/>
  <c r="B199" i="2" s="1"/>
  <c r="D199" i="2"/>
  <c r="C199" i="2"/>
  <c r="T198" i="2"/>
  <c r="S198" i="2"/>
  <c r="R198" i="2"/>
  <c r="Q198" i="2"/>
  <c r="P198" i="2"/>
  <c r="O198" i="2"/>
  <c r="N198" i="2"/>
  <c r="M198" i="2"/>
  <c r="L198" i="2"/>
  <c r="K198" i="2"/>
  <c r="J198" i="2"/>
  <c r="I198" i="2"/>
  <c r="H198" i="2"/>
  <c r="G198" i="2"/>
  <c r="F198" i="2"/>
  <c r="E198" i="2"/>
  <c r="B198" i="2" s="1"/>
  <c r="D198" i="2"/>
  <c r="C198" i="2"/>
  <c r="T197" i="2"/>
  <c r="S197" i="2"/>
  <c r="R197" i="2"/>
  <c r="Q197" i="2"/>
  <c r="P197" i="2"/>
  <c r="O197" i="2"/>
  <c r="N197" i="2"/>
  <c r="M197" i="2"/>
  <c r="L197" i="2"/>
  <c r="K197" i="2"/>
  <c r="J197" i="2"/>
  <c r="I197" i="2"/>
  <c r="H197" i="2"/>
  <c r="G197" i="2"/>
  <c r="F197" i="2"/>
  <c r="E197" i="2"/>
  <c r="B197" i="2" s="1"/>
  <c r="D197" i="2"/>
  <c r="C197" i="2"/>
  <c r="T196" i="2"/>
  <c r="S196" i="2"/>
  <c r="R196" i="2"/>
  <c r="Q196" i="2"/>
  <c r="P196" i="2"/>
  <c r="O196" i="2"/>
  <c r="N196" i="2"/>
  <c r="M196" i="2"/>
  <c r="L196" i="2"/>
  <c r="K196" i="2"/>
  <c r="J196" i="2"/>
  <c r="I196" i="2"/>
  <c r="H196" i="2"/>
  <c r="G196" i="2"/>
  <c r="F196" i="2"/>
  <c r="E196" i="2"/>
  <c r="B196" i="2" s="1"/>
  <c r="D196" i="2"/>
  <c r="C196" i="2"/>
  <c r="T195" i="2"/>
  <c r="S195" i="2"/>
  <c r="R195" i="2"/>
  <c r="Q195" i="2"/>
  <c r="P195" i="2"/>
  <c r="O195" i="2"/>
  <c r="N195" i="2"/>
  <c r="M195" i="2"/>
  <c r="L195" i="2"/>
  <c r="K195" i="2"/>
  <c r="J195" i="2"/>
  <c r="I195" i="2"/>
  <c r="H195" i="2"/>
  <c r="G195" i="2"/>
  <c r="F195" i="2"/>
  <c r="E195" i="2"/>
  <c r="B195" i="2" s="1"/>
  <c r="D195" i="2"/>
  <c r="C195" i="2"/>
  <c r="T194" i="2"/>
  <c r="S194" i="2"/>
  <c r="R194" i="2"/>
  <c r="Q194" i="2"/>
  <c r="P194" i="2"/>
  <c r="O194" i="2"/>
  <c r="N194" i="2"/>
  <c r="M194" i="2"/>
  <c r="L194" i="2"/>
  <c r="K194" i="2"/>
  <c r="J194" i="2"/>
  <c r="I194" i="2"/>
  <c r="H194" i="2"/>
  <c r="G194" i="2"/>
  <c r="F194" i="2"/>
  <c r="E194" i="2"/>
  <c r="B194" i="2" s="1"/>
  <c r="D194" i="2"/>
  <c r="C194" i="2"/>
  <c r="T193" i="2"/>
  <c r="S193" i="2"/>
  <c r="R193" i="2"/>
  <c r="Q193" i="2"/>
  <c r="P193" i="2"/>
  <c r="O193" i="2"/>
  <c r="N193" i="2"/>
  <c r="M193" i="2"/>
  <c r="L193" i="2"/>
  <c r="K193" i="2"/>
  <c r="J193" i="2"/>
  <c r="I193" i="2"/>
  <c r="H193" i="2"/>
  <c r="G193" i="2"/>
  <c r="F193" i="2"/>
  <c r="E193" i="2"/>
  <c r="B193" i="2" s="1"/>
  <c r="D193" i="2"/>
  <c r="C193" i="2"/>
  <c r="T192" i="2"/>
  <c r="S192" i="2"/>
  <c r="R192" i="2"/>
  <c r="Q192" i="2"/>
  <c r="P192" i="2"/>
  <c r="O192" i="2"/>
  <c r="N192" i="2"/>
  <c r="M192" i="2"/>
  <c r="L192" i="2"/>
  <c r="K192" i="2"/>
  <c r="J192" i="2"/>
  <c r="I192" i="2"/>
  <c r="H192" i="2"/>
  <c r="G192" i="2"/>
  <c r="F192" i="2"/>
  <c r="E192" i="2"/>
  <c r="B192" i="2" s="1"/>
  <c r="D192" i="2"/>
  <c r="C192" i="2"/>
  <c r="T191" i="2"/>
  <c r="S191" i="2"/>
  <c r="R191" i="2"/>
  <c r="Q191" i="2"/>
  <c r="P191" i="2"/>
  <c r="O191" i="2"/>
  <c r="N191" i="2"/>
  <c r="M191" i="2"/>
  <c r="L191" i="2"/>
  <c r="K191" i="2"/>
  <c r="J191" i="2"/>
  <c r="I191" i="2"/>
  <c r="H191" i="2"/>
  <c r="G191" i="2"/>
  <c r="F191" i="2"/>
  <c r="E191" i="2"/>
  <c r="B191" i="2" s="1"/>
  <c r="D191" i="2"/>
  <c r="C191" i="2"/>
  <c r="T190" i="2"/>
  <c r="S190" i="2"/>
  <c r="R190" i="2"/>
  <c r="Q190" i="2"/>
  <c r="P190" i="2"/>
  <c r="O190" i="2"/>
  <c r="N190" i="2"/>
  <c r="M190" i="2"/>
  <c r="L190" i="2"/>
  <c r="K190" i="2"/>
  <c r="J190" i="2"/>
  <c r="I190" i="2"/>
  <c r="H190" i="2"/>
  <c r="G190" i="2"/>
  <c r="F190" i="2"/>
  <c r="E190" i="2"/>
  <c r="B190" i="2" s="1"/>
  <c r="D190" i="2"/>
  <c r="C190" i="2"/>
  <c r="T189" i="2"/>
  <c r="S189" i="2"/>
  <c r="R189" i="2"/>
  <c r="Q189" i="2"/>
  <c r="P189" i="2"/>
  <c r="O189" i="2"/>
  <c r="N189" i="2"/>
  <c r="M189" i="2"/>
  <c r="L189" i="2"/>
  <c r="K189" i="2"/>
  <c r="J189" i="2"/>
  <c r="I189" i="2"/>
  <c r="H189" i="2"/>
  <c r="G189" i="2"/>
  <c r="F189" i="2"/>
  <c r="E189" i="2"/>
  <c r="B189" i="2" s="1"/>
  <c r="D189" i="2"/>
  <c r="A189" i="2" s="1"/>
  <c r="C189" i="2"/>
  <c r="T188" i="2"/>
  <c r="S188" i="2"/>
  <c r="R188" i="2"/>
  <c r="Q188" i="2"/>
  <c r="P188" i="2"/>
  <c r="O188" i="2"/>
  <c r="N188" i="2"/>
  <c r="M188" i="2"/>
  <c r="L188" i="2"/>
  <c r="K188" i="2"/>
  <c r="J188" i="2"/>
  <c r="I188" i="2"/>
  <c r="H188" i="2"/>
  <c r="G188" i="2"/>
  <c r="F188" i="2"/>
  <c r="E188" i="2"/>
  <c r="B188" i="2" s="1"/>
  <c r="D188" i="2"/>
  <c r="A188" i="2" s="1"/>
  <c r="C188" i="2"/>
  <c r="T187" i="2"/>
  <c r="S187" i="2"/>
  <c r="R187" i="2"/>
  <c r="Q187" i="2"/>
  <c r="P187" i="2"/>
  <c r="O187" i="2"/>
  <c r="N187" i="2"/>
  <c r="M187" i="2"/>
  <c r="L187" i="2"/>
  <c r="K187" i="2"/>
  <c r="J187" i="2"/>
  <c r="I187" i="2"/>
  <c r="H187" i="2"/>
  <c r="G187" i="2"/>
  <c r="F187" i="2"/>
  <c r="E187" i="2"/>
  <c r="B187" i="2" s="1"/>
  <c r="D187" i="2"/>
  <c r="C187" i="2"/>
  <c r="T186" i="2"/>
  <c r="S186" i="2"/>
  <c r="R186" i="2"/>
  <c r="Q186" i="2"/>
  <c r="P186" i="2"/>
  <c r="O186" i="2"/>
  <c r="N186" i="2"/>
  <c r="M186" i="2"/>
  <c r="L186" i="2"/>
  <c r="K186" i="2"/>
  <c r="J186" i="2"/>
  <c r="I186" i="2"/>
  <c r="H186" i="2"/>
  <c r="G186" i="2"/>
  <c r="F186" i="2"/>
  <c r="E186" i="2"/>
  <c r="B186" i="2" s="1"/>
  <c r="D186" i="2"/>
  <c r="C186" i="2"/>
  <c r="T185" i="2"/>
  <c r="S185" i="2"/>
  <c r="R185" i="2"/>
  <c r="Q185" i="2"/>
  <c r="P185" i="2"/>
  <c r="O185" i="2"/>
  <c r="N185" i="2"/>
  <c r="M185" i="2"/>
  <c r="L185" i="2"/>
  <c r="K185" i="2"/>
  <c r="J185" i="2"/>
  <c r="I185" i="2"/>
  <c r="H185" i="2"/>
  <c r="G185" i="2"/>
  <c r="F185" i="2"/>
  <c r="E185" i="2"/>
  <c r="B185" i="2" s="1"/>
  <c r="D185" i="2"/>
  <c r="C185" i="2"/>
  <c r="T184" i="2"/>
  <c r="S184" i="2"/>
  <c r="R184" i="2"/>
  <c r="Q184" i="2"/>
  <c r="P184" i="2"/>
  <c r="O184" i="2"/>
  <c r="N184" i="2"/>
  <c r="M184" i="2"/>
  <c r="L184" i="2"/>
  <c r="K184" i="2"/>
  <c r="J184" i="2"/>
  <c r="I184" i="2"/>
  <c r="H184" i="2"/>
  <c r="G184" i="2"/>
  <c r="F184" i="2"/>
  <c r="E184" i="2"/>
  <c r="B184" i="2" s="1"/>
  <c r="D184" i="2"/>
  <c r="C184" i="2"/>
  <c r="T183" i="2"/>
  <c r="S183" i="2"/>
  <c r="R183" i="2"/>
  <c r="Q183" i="2"/>
  <c r="P183" i="2"/>
  <c r="O183" i="2"/>
  <c r="N183" i="2"/>
  <c r="M183" i="2"/>
  <c r="L183" i="2"/>
  <c r="K183" i="2"/>
  <c r="J183" i="2"/>
  <c r="I183" i="2"/>
  <c r="H183" i="2"/>
  <c r="G183" i="2"/>
  <c r="F183" i="2"/>
  <c r="E183" i="2"/>
  <c r="B183" i="2" s="1"/>
  <c r="D183" i="2"/>
  <c r="C183" i="2"/>
  <c r="T182" i="2"/>
  <c r="S182" i="2"/>
  <c r="R182" i="2"/>
  <c r="Q182" i="2"/>
  <c r="P182" i="2"/>
  <c r="O182" i="2"/>
  <c r="N182" i="2"/>
  <c r="M182" i="2"/>
  <c r="L182" i="2"/>
  <c r="K182" i="2"/>
  <c r="J182" i="2"/>
  <c r="I182" i="2"/>
  <c r="H182" i="2"/>
  <c r="G182" i="2"/>
  <c r="F182" i="2"/>
  <c r="E182" i="2"/>
  <c r="B182" i="2" s="1"/>
  <c r="D182" i="2"/>
  <c r="C182" i="2"/>
  <c r="T181" i="2"/>
  <c r="S181" i="2"/>
  <c r="R181" i="2"/>
  <c r="Q181" i="2"/>
  <c r="P181" i="2"/>
  <c r="O181" i="2"/>
  <c r="N181" i="2"/>
  <c r="M181" i="2"/>
  <c r="L181" i="2"/>
  <c r="K181" i="2"/>
  <c r="J181" i="2"/>
  <c r="I181" i="2"/>
  <c r="H181" i="2"/>
  <c r="G181" i="2"/>
  <c r="F181" i="2"/>
  <c r="E181" i="2"/>
  <c r="B181" i="2" s="1"/>
  <c r="D181" i="2"/>
  <c r="C181" i="2"/>
  <c r="T180" i="2"/>
  <c r="S180" i="2"/>
  <c r="R180" i="2"/>
  <c r="Q180" i="2"/>
  <c r="P180" i="2"/>
  <c r="O180" i="2"/>
  <c r="N180" i="2"/>
  <c r="M180" i="2"/>
  <c r="L180" i="2"/>
  <c r="K180" i="2"/>
  <c r="J180" i="2"/>
  <c r="I180" i="2"/>
  <c r="H180" i="2"/>
  <c r="G180" i="2"/>
  <c r="F180" i="2"/>
  <c r="E180" i="2"/>
  <c r="B180" i="2" s="1"/>
  <c r="D180" i="2"/>
  <c r="C180" i="2"/>
  <c r="T179" i="2"/>
  <c r="S179" i="2"/>
  <c r="R179" i="2"/>
  <c r="Q179" i="2"/>
  <c r="P179" i="2"/>
  <c r="O179" i="2"/>
  <c r="N179" i="2"/>
  <c r="M179" i="2"/>
  <c r="L179" i="2"/>
  <c r="K179" i="2"/>
  <c r="J179" i="2"/>
  <c r="I179" i="2"/>
  <c r="H179" i="2"/>
  <c r="G179" i="2"/>
  <c r="F179" i="2"/>
  <c r="E179" i="2"/>
  <c r="B179" i="2" s="1"/>
  <c r="D179" i="2"/>
  <c r="C179" i="2"/>
  <c r="T178" i="2"/>
  <c r="S178" i="2"/>
  <c r="R178" i="2"/>
  <c r="Q178" i="2"/>
  <c r="P178" i="2"/>
  <c r="O178" i="2"/>
  <c r="N178" i="2"/>
  <c r="M178" i="2"/>
  <c r="L178" i="2"/>
  <c r="K178" i="2"/>
  <c r="J178" i="2"/>
  <c r="I178" i="2"/>
  <c r="H178" i="2"/>
  <c r="G178" i="2"/>
  <c r="F178" i="2"/>
  <c r="E178" i="2"/>
  <c r="B178" i="2" s="1"/>
  <c r="D178" i="2"/>
  <c r="A178" i="2" s="1"/>
  <c r="C178" i="2"/>
  <c r="T177" i="2"/>
  <c r="S177" i="2"/>
  <c r="R177" i="2"/>
  <c r="Q177" i="2"/>
  <c r="P177" i="2"/>
  <c r="O177" i="2"/>
  <c r="N177" i="2"/>
  <c r="M177" i="2"/>
  <c r="L177" i="2"/>
  <c r="K177" i="2"/>
  <c r="J177" i="2"/>
  <c r="I177" i="2"/>
  <c r="H177" i="2"/>
  <c r="G177" i="2"/>
  <c r="F177" i="2"/>
  <c r="E177" i="2"/>
  <c r="B177" i="2" s="1"/>
  <c r="D177" i="2"/>
  <c r="C177" i="2"/>
  <c r="A177" i="2" s="1"/>
  <c r="T176" i="2"/>
  <c r="S176" i="2"/>
  <c r="R176" i="2"/>
  <c r="Q176" i="2"/>
  <c r="P176" i="2"/>
  <c r="O176" i="2"/>
  <c r="N176" i="2"/>
  <c r="M176" i="2"/>
  <c r="L176" i="2"/>
  <c r="K176" i="2"/>
  <c r="J176" i="2"/>
  <c r="I176" i="2"/>
  <c r="H176" i="2"/>
  <c r="G176" i="2"/>
  <c r="F176" i="2"/>
  <c r="E176" i="2"/>
  <c r="B176" i="2" s="1"/>
  <c r="D176" i="2"/>
  <c r="C176" i="2"/>
  <c r="T175" i="2"/>
  <c r="S175" i="2"/>
  <c r="R175" i="2"/>
  <c r="Q175" i="2"/>
  <c r="P175" i="2"/>
  <c r="O175" i="2"/>
  <c r="N175" i="2"/>
  <c r="M175" i="2"/>
  <c r="L175" i="2"/>
  <c r="K175" i="2"/>
  <c r="J175" i="2"/>
  <c r="I175" i="2"/>
  <c r="H175" i="2"/>
  <c r="G175" i="2"/>
  <c r="F175" i="2"/>
  <c r="E175" i="2"/>
  <c r="B175" i="2" s="1"/>
  <c r="D175" i="2"/>
  <c r="C175" i="2"/>
  <c r="A175" i="2"/>
  <c r="T174" i="2"/>
  <c r="S174" i="2"/>
  <c r="R174" i="2"/>
  <c r="Q174" i="2"/>
  <c r="P174" i="2"/>
  <c r="O174" i="2"/>
  <c r="N174" i="2"/>
  <c r="M174" i="2"/>
  <c r="L174" i="2"/>
  <c r="K174" i="2"/>
  <c r="J174" i="2"/>
  <c r="I174" i="2"/>
  <c r="H174" i="2"/>
  <c r="G174" i="2"/>
  <c r="F174" i="2"/>
  <c r="E174" i="2"/>
  <c r="B174" i="2" s="1"/>
  <c r="D174" i="2"/>
  <c r="C174" i="2"/>
  <c r="T173" i="2"/>
  <c r="S173" i="2"/>
  <c r="R173" i="2"/>
  <c r="Q173" i="2"/>
  <c r="P173" i="2"/>
  <c r="O173" i="2"/>
  <c r="N173" i="2"/>
  <c r="M173" i="2"/>
  <c r="L173" i="2"/>
  <c r="K173" i="2"/>
  <c r="J173" i="2"/>
  <c r="I173" i="2"/>
  <c r="H173" i="2"/>
  <c r="G173" i="2"/>
  <c r="F173" i="2"/>
  <c r="E173" i="2"/>
  <c r="B173" i="2" s="1"/>
  <c r="D173" i="2"/>
  <c r="C173" i="2"/>
  <c r="T172" i="2"/>
  <c r="S172" i="2"/>
  <c r="R172" i="2"/>
  <c r="Q172" i="2"/>
  <c r="P172" i="2"/>
  <c r="O172" i="2"/>
  <c r="N172" i="2"/>
  <c r="M172" i="2"/>
  <c r="L172" i="2"/>
  <c r="K172" i="2"/>
  <c r="J172" i="2"/>
  <c r="I172" i="2"/>
  <c r="H172" i="2"/>
  <c r="G172" i="2"/>
  <c r="F172" i="2"/>
  <c r="E172" i="2"/>
  <c r="B172" i="2" s="1"/>
  <c r="D172" i="2"/>
  <c r="C172" i="2"/>
  <c r="T171" i="2"/>
  <c r="S171" i="2"/>
  <c r="R171" i="2"/>
  <c r="Q171" i="2"/>
  <c r="P171" i="2"/>
  <c r="O171" i="2"/>
  <c r="N171" i="2"/>
  <c r="M171" i="2"/>
  <c r="L171" i="2"/>
  <c r="K171" i="2"/>
  <c r="J171" i="2"/>
  <c r="I171" i="2"/>
  <c r="H171" i="2"/>
  <c r="G171" i="2"/>
  <c r="F171" i="2"/>
  <c r="E171" i="2"/>
  <c r="B171" i="2" s="1"/>
  <c r="D171" i="2"/>
  <c r="C171" i="2"/>
  <c r="T170" i="2"/>
  <c r="S170" i="2"/>
  <c r="R170" i="2"/>
  <c r="Q170" i="2"/>
  <c r="P170" i="2"/>
  <c r="O170" i="2"/>
  <c r="N170" i="2"/>
  <c r="M170" i="2"/>
  <c r="L170" i="2"/>
  <c r="K170" i="2"/>
  <c r="J170" i="2"/>
  <c r="I170" i="2"/>
  <c r="H170" i="2"/>
  <c r="G170" i="2"/>
  <c r="F170" i="2"/>
  <c r="E170" i="2"/>
  <c r="B170" i="2" s="1"/>
  <c r="D170" i="2"/>
  <c r="C170" i="2"/>
  <c r="A170" i="2" s="1"/>
  <c r="T169" i="2"/>
  <c r="S169" i="2"/>
  <c r="R169" i="2"/>
  <c r="Q169" i="2"/>
  <c r="P169" i="2"/>
  <c r="O169" i="2"/>
  <c r="N169" i="2"/>
  <c r="M169" i="2"/>
  <c r="L169" i="2"/>
  <c r="K169" i="2"/>
  <c r="J169" i="2"/>
  <c r="I169" i="2"/>
  <c r="H169" i="2"/>
  <c r="G169" i="2"/>
  <c r="F169" i="2"/>
  <c r="E169" i="2"/>
  <c r="B169" i="2" s="1"/>
  <c r="D169" i="2"/>
  <c r="C169" i="2"/>
  <c r="T168" i="2"/>
  <c r="S168" i="2"/>
  <c r="R168" i="2"/>
  <c r="Q168" i="2"/>
  <c r="P168" i="2"/>
  <c r="O168" i="2"/>
  <c r="N168" i="2"/>
  <c r="M168" i="2"/>
  <c r="L168" i="2"/>
  <c r="K168" i="2"/>
  <c r="J168" i="2"/>
  <c r="I168" i="2"/>
  <c r="H168" i="2"/>
  <c r="G168" i="2"/>
  <c r="F168" i="2"/>
  <c r="E168" i="2"/>
  <c r="B168" i="2" s="1"/>
  <c r="D168" i="2"/>
  <c r="C168" i="2"/>
  <c r="T167" i="2"/>
  <c r="S167" i="2"/>
  <c r="R167" i="2"/>
  <c r="Q167" i="2"/>
  <c r="P167" i="2"/>
  <c r="O167" i="2"/>
  <c r="N167" i="2"/>
  <c r="M167" i="2"/>
  <c r="L167" i="2"/>
  <c r="K167" i="2"/>
  <c r="J167" i="2"/>
  <c r="I167" i="2"/>
  <c r="H167" i="2"/>
  <c r="G167" i="2"/>
  <c r="F167" i="2"/>
  <c r="E167" i="2"/>
  <c r="B167" i="2" s="1"/>
  <c r="D167" i="2"/>
  <c r="C167" i="2"/>
  <c r="T166" i="2"/>
  <c r="S166" i="2"/>
  <c r="R166" i="2"/>
  <c r="Q166" i="2"/>
  <c r="P166" i="2"/>
  <c r="O166" i="2"/>
  <c r="N166" i="2"/>
  <c r="M166" i="2"/>
  <c r="L166" i="2"/>
  <c r="K166" i="2"/>
  <c r="J166" i="2"/>
  <c r="I166" i="2"/>
  <c r="H166" i="2"/>
  <c r="G166" i="2"/>
  <c r="F166" i="2"/>
  <c r="E166" i="2"/>
  <c r="B166" i="2" s="1"/>
  <c r="D166" i="2"/>
  <c r="C166" i="2"/>
  <c r="T165" i="2"/>
  <c r="S165" i="2"/>
  <c r="R165" i="2"/>
  <c r="Q165" i="2"/>
  <c r="P165" i="2"/>
  <c r="O165" i="2"/>
  <c r="N165" i="2"/>
  <c r="M165" i="2"/>
  <c r="L165" i="2"/>
  <c r="K165" i="2"/>
  <c r="J165" i="2"/>
  <c r="I165" i="2"/>
  <c r="H165" i="2"/>
  <c r="G165" i="2"/>
  <c r="F165" i="2"/>
  <c r="E165" i="2"/>
  <c r="B165" i="2" s="1"/>
  <c r="D165" i="2"/>
  <c r="C165" i="2"/>
  <c r="T164" i="2"/>
  <c r="S164" i="2"/>
  <c r="R164" i="2"/>
  <c r="Q164" i="2"/>
  <c r="P164" i="2"/>
  <c r="O164" i="2"/>
  <c r="N164" i="2"/>
  <c r="M164" i="2"/>
  <c r="L164" i="2"/>
  <c r="K164" i="2"/>
  <c r="J164" i="2"/>
  <c r="I164" i="2"/>
  <c r="H164" i="2"/>
  <c r="G164" i="2"/>
  <c r="F164" i="2"/>
  <c r="E164" i="2"/>
  <c r="B164" i="2" s="1"/>
  <c r="D164" i="2"/>
  <c r="A164" i="2" s="1"/>
  <c r="C164" i="2"/>
  <c r="T163" i="2"/>
  <c r="S163" i="2"/>
  <c r="R163" i="2"/>
  <c r="Q163" i="2"/>
  <c r="P163" i="2"/>
  <c r="O163" i="2"/>
  <c r="N163" i="2"/>
  <c r="M163" i="2"/>
  <c r="L163" i="2"/>
  <c r="K163" i="2"/>
  <c r="J163" i="2"/>
  <c r="I163" i="2"/>
  <c r="H163" i="2"/>
  <c r="G163" i="2"/>
  <c r="F163" i="2"/>
  <c r="E163" i="2"/>
  <c r="B163" i="2" s="1"/>
  <c r="D163" i="2"/>
  <c r="C163" i="2"/>
  <c r="T162" i="2"/>
  <c r="S162" i="2"/>
  <c r="R162" i="2"/>
  <c r="Q162" i="2"/>
  <c r="P162" i="2"/>
  <c r="O162" i="2"/>
  <c r="N162" i="2"/>
  <c r="M162" i="2"/>
  <c r="L162" i="2"/>
  <c r="K162" i="2"/>
  <c r="J162" i="2"/>
  <c r="I162" i="2"/>
  <c r="H162" i="2"/>
  <c r="G162" i="2"/>
  <c r="F162" i="2"/>
  <c r="E162" i="2"/>
  <c r="B162" i="2" s="1"/>
  <c r="D162" i="2"/>
  <c r="C162" i="2"/>
  <c r="T161" i="2"/>
  <c r="S161" i="2"/>
  <c r="R161" i="2"/>
  <c r="Q161" i="2"/>
  <c r="P161" i="2"/>
  <c r="O161" i="2"/>
  <c r="N161" i="2"/>
  <c r="M161" i="2"/>
  <c r="L161" i="2"/>
  <c r="K161" i="2"/>
  <c r="J161" i="2"/>
  <c r="I161" i="2"/>
  <c r="H161" i="2"/>
  <c r="G161" i="2"/>
  <c r="F161" i="2"/>
  <c r="E161" i="2"/>
  <c r="B161" i="2" s="1"/>
  <c r="D161" i="2"/>
  <c r="C161" i="2"/>
  <c r="T160" i="2"/>
  <c r="S160" i="2"/>
  <c r="R160" i="2"/>
  <c r="Q160" i="2"/>
  <c r="P160" i="2"/>
  <c r="O160" i="2"/>
  <c r="N160" i="2"/>
  <c r="M160" i="2"/>
  <c r="L160" i="2"/>
  <c r="K160" i="2"/>
  <c r="J160" i="2"/>
  <c r="I160" i="2"/>
  <c r="H160" i="2"/>
  <c r="G160" i="2"/>
  <c r="F160" i="2"/>
  <c r="E160" i="2"/>
  <c r="B160" i="2" s="1"/>
  <c r="D160" i="2"/>
  <c r="C160" i="2"/>
  <c r="T159" i="2"/>
  <c r="S159" i="2"/>
  <c r="R159" i="2"/>
  <c r="Q159" i="2"/>
  <c r="P159" i="2"/>
  <c r="O159" i="2"/>
  <c r="N159" i="2"/>
  <c r="M159" i="2"/>
  <c r="L159" i="2"/>
  <c r="K159" i="2"/>
  <c r="J159" i="2"/>
  <c r="I159" i="2"/>
  <c r="H159" i="2"/>
  <c r="G159" i="2"/>
  <c r="F159" i="2"/>
  <c r="E159" i="2"/>
  <c r="B159" i="2" s="1"/>
  <c r="D159" i="2"/>
  <c r="C159" i="2"/>
  <c r="T158" i="2"/>
  <c r="S158" i="2"/>
  <c r="R158" i="2"/>
  <c r="Q158" i="2"/>
  <c r="P158" i="2"/>
  <c r="O158" i="2"/>
  <c r="N158" i="2"/>
  <c r="M158" i="2"/>
  <c r="L158" i="2"/>
  <c r="K158" i="2"/>
  <c r="J158" i="2"/>
  <c r="I158" i="2"/>
  <c r="H158" i="2"/>
  <c r="G158" i="2"/>
  <c r="F158" i="2"/>
  <c r="E158" i="2"/>
  <c r="B158" i="2" s="1"/>
  <c r="D158" i="2"/>
  <c r="C158" i="2"/>
  <c r="T157" i="2"/>
  <c r="S157" i="2"/>
  <c r="R157" i="2"/>
  <c r="Q157" i="2"/>
  <c r="P157" i="2"/>
  <c r="O157" i="2"/>
  <c r="N157" i="2"/>
  <c r="M157" i="2"/>
  <c r="L157" i="2"/>
  <c r="K157" i="2"/>
  <c r="J157" i="2"/>
  <c r="I157" i="2"/>
  <c r="H157" i="2"/>
  <c r="G157" i="2"/>
  <c r="F157" i="2"/>
  <c r="E157" i="2"/>
  <c r="B157" i="2" s="1"/>
  <c r="D157" i="2"/>
  <c r="C157" i="2"/>
  <c r="A157" i="2" s="1"/>
  <c r="T156" i="2"/>
  <c r="S156" i="2"/>
  <c r="R156" i="2"/>
  <c r="Q156" i="2"/>
  <c r="P156" i="2"/>
  <c r="O156" i="2"/>
  <c r="N156" i="2"/>
  <c r="M156" i="2"/>
  <c r="L156" i="2"/>
  <c r="K156" i="2"/>
  <c r="J156" i="2"/>
  <c r="I156" i="2"/>
  <c r="H156" i="2"/>
  <c r="G156" i="2"/>
  <c r="F156" i="2"/>
  <c r="E156" i="2"/>
  <c r="B156" i="2" s="1"/>
  <c r="D156" i="2"/>
  <c r="C156" i="2"/>
  <c r="T155" i="2"/>
  <c r="S155" i="2"/>
  <c r="R155" i="2"/>
  <c r="Q155" i="2"/>
  <c r="P155" i="2"/>
  <c r="O155" i="2"/>
  <c r="N155" i="2"/>
  <c r="M155" i="2"/>
  <c r="L155" i="2"/>
  <c r="K155" i="2"/>
  <c r="J155" i="2"/>
  <c r="I155" i="2"/>
  <c r="H155" i="2"/>
  <c r="G155" i="2"/>
  <c r="F155" i="2"/>
  <c r="E155" i="2"/>
  <c r="B155" i="2" s="1"/>
  <c r="D155" i="2"/>
  <c r="C155" i="2"/>
  <c r="T154" i="2"/>
  <c r="S154" i="2"/>
  <c r="R154" i="2"/>
  <c r="Q154" i="2"/>
  <c r="P154" i="2"/>
  <c r="O154" i="2"/>
  <c r="N154" i="2"/>
  <c r="M154" i="2"/>
  <c r="L154" i="2"/>
  <c r="K154" i="2"/>
  <c r="J154" i="2"/>
  <c r="I154" i="2"/>
  <c r="H154" i="2"/>
  <c r="G154" i="2"/>
  <c r="F154" i="2"/>
  <c r="E154" i="2"/>
  <c r="B154" i="2" s="1"/>
  <c r="D154" i="2"/>
  <c r="C154" i="2"/>
  <c r="T153" i="2"/>
  <c r="S153" i="2"/>
  <c r="R153" i="2"/>
  <c r="Q153" i="2"/>
  <c r="P153" i="2"/>
  <c r="O153" i="2"/>
  <c r="N153" i="2"/>
  <c r="M153" i="2"/>
  <c r="L153" i="2"/>
  <c r="K153" i="2"/>
  <c r="J153" i="2"/>
  <c r="I153" i="2"/>
  <c r="H153" i="2"/>
  <c r="G153" i="2"/>
  <c r="F153" i="2"/>
  <c r="E153" i="2"/>
  <c r="B153" i="2" s="1"/>
  <c r="D153" i="2"/>
  <c r="C153" i="2"/>
  <c r="T152" i="2"/>
  <c r="S152" i="2"/>
  <c r="R152" i="2"/>
  <c r="Q152" i="2"/>
  <c r="P152" i="2"/>
  <c r="O152" i="2"/>
  <c r="N152" i="2"/>
  <c r="M152" i="2"/>
  <c r="L152" i="2"/>
  <c r="K152" i="2"/>
  <c r="J152" i="2"/>
  <c r="I152" i="2"/>
  <c r="H152" i="2"/>
  <c r="G152" i="2"/>
  <c r="F152" i="2"/>
  <c r="E152" i="2"/>
  <c r="B152" i="2" s="1"/>
  <c r="D152" i="2"/>
  <c r="C152" i="2"/>
  <c r="T151" i="2"/>
  <c r="S151" i="2"/>
  <c r="R151" i="2"/>
  <c r="Q151" i="2"/>
  <c r="P151" i="2"/>
  <c r="O151" i="2"/>
  <c r="N151" i="2"/>
  <c r="M151" i="2"/>
  <c r="L151" i="2"/>
  <c r="K151" i="2"/>
  <c r="J151" i="2"/>
  <c r="I151" i="2"/>
  <c r="H151" i="2"/>
  <c r="G151" i="2"/>
  <c r="F151" i="2"/>
  <c r="E151" i="2"/>
  <c r="B151" i="2" s="1"/>
  <c r="D151" i="2"/>
  <c r="C151" i="2"/>
  <c r="T150" i="2"/>
  <c r="S150" i="2"/>
  <c r="R150" i="2"/>
  <c r="Q150" i="2"/>
  <c r="P150" i="2"/>
  <c r="O150" i="2"/>
  <c r="N150" i="2"/>
  <c r="M150" i="2"/>
  <c r="L150" i="2"/>
  <c r="K150" i="2"/>
  <c r="J150" i="2"/>
  <c r="I150" i="2"/>
  <c r="H150" i="2"/>
  <c r="G150" i="2"/>
  <c r="F150" i="2"/>
  <c r="E150" i="2"/>
  <c r="B150" i="2" s="1"/>
  <c r="D150" i="2"/>
  <c r="A150" i="2" s="1"/>
  <c r="C150" i="2"/>
  <c r="T149" i="2"/>
  <c r="S149" i="2"/>
  <c r="R149" i="2"/>
  <c r="Q149" i="2"/>
  <c r="P149" i="2"/>
  <c r="O149" i="2"/>
  <c r="N149" i="2"/>
  <c r="M149" i="2"/>
  <c r="L149" i="2"/>
  <c r="K149" i="2"/>
  <c r="J149" i="2"/>
  <c r="I149" i="2"/>
  <c r="H149" i="2"/>
  <c r="G149" i="2"/>
  <c r="F149" i="2"/>
  <c r="E149" i="2"/>
  <c r="B149" i="2" s="1"/>
  <c r="D149" i="2"/>
  <c r="C149" i="2"/>
  <c r="A149" i="2" s="1"/>
  <c r="T148" i="2"/>
  <c r="S148" i="2"/>
  <c r="R148" i="2"/>
  <c r="Q148" i="2"/>
  <c r="P148" i="2"/>
  <c r="O148" i="2"/>
  <c r="N148" i="2"/>
  <c r="M148" i="2"/>
  <c r="L148" i="2"/>
  <c r="K148" i="2"/>
  <c r="J148" i="2"/>
  <c r="I148" i="2"/>
  <c r="H148" i="2"/>
  <c r="G148" i="2"/>
  <c r="F148" i="2"/>
  <c r="E148" i="2"/>
  <c r="B148" i="2" s="1"/>
  <c r="D148" i="2"/>
  <c r="C148" i="2"/>
  <c r="T147" i="2"/>
  <c r="S147" i="2"/>
  <c r="R147" i="2"/>
  <c r="Q147" i="2"/>
  <c r="P147" i="2"/>
  <c r="O147" i="2"/>
  <c r="N147" i="2"/>
  <c r="M147" i="2"/>
  <c r="L147" i="2"/>
  <c r="K147" i="2"/>
  <c r="J147" i="2"/>
  <c r="I147" i="2"/>
  <c r="H147" i="2"/>
  <c r="G147" i="2"/>
  <c r="F147" i="2"/>
  <c r="E147" i="2"/>
  <c r="B147" i="2" s="1"/>
  <c r="D147" i="2"/>
  <c r="C147" i="2"/>
  <c r="T146" i="2"/>
  <c r="S146" i="2"/>
  <c r="R146" i="2"/>
  <c r="Q146" i="2"/>
  <c r="P146" i="2"/>
  <c r="O146" i="2"/>
  <c r="N146" i="2"/>
  <c r="M146" i="2"/>
  <c r="L146" i="2"/>
  <c r="K146" i="2"/>
  <c r="J146" i="2"/>
  <c r="I146" i="2"/>
  <c r="H146" i="2"/>
  <c r="G146" i="2"/>
  <c r="F146" i="2"/>
  <c r="E146" i="2"/>
  <c r="B146" i="2" s="1"/>
  <c r="D146" i="2"/>
  <c r="C146" i="2"/>
  <c r="T145" i="2"/>
  <c r="S145" i="2"/>
  <c r="R145" i="2"/>
  <c r="Q145" i="2"/>
  <c r="P145" i="2"/>
  <c r="O145" i="2"/>
  <c r="N145" i="2"/>
  <c r="M145" i="2"/>
  <c r="L145" i="2"/>
  <c r="K145" i="2"/>
  <c r="J145" i="2"/>
  <c r="I145" i="2"/>
  <c r="H145" i="2"/>
  <c r="G145" i="2"/>
  <c r="F145" i="2"/>
  <c r="E145" i="2"/>
  <c r="B145" i="2" s="1"/>
  <c r="D145" i="2"/>
  <c r="C145" i="2"/>
  <c r="T144" i="2"/>
  <c r="S144" i="2"/>
  <c r="R144" i="2"/>
  <c r="Q144" i="2"/>
  <c r="P144" i="2"/>
  <c r="O144" i="2"/>
  <c r="N144" i="2"/>
  <c r="M144" i="2"/>
  <c r="L144" i="2"/>
  <c r="K144" i="2"/>
  <c r="J144" i="2"/>
  <c r="I144" i="2"/>
  <c r="H144" i="2"/>
  <c r="G144" i="2"/>
  <c r="F144" i="2"/>
  <c r="E144" i="2"/>
  <c r="B144" i="2" s="1"/>
  <c r="D144" i="2"/>
  <c r="C144" i="2"/>
  <c r="T143" i="2"/>
  <c r="S143" i="2"/>
  <c r="R143" i="2"/>
  <c r="Q143" i="2"/>
  <c r="P143" i="2"/>
  <c r="O143" i="2"/>
  <c r="N143" i="2"/>
  <c r="M143" i="2"/>
  <c r="L143" i="2"/>
  <c r="K143" i="2"/>
  <c r="J143" i="2"/>
  <c r="I143" i="2"/>
  <c r="H143" i="2"/>
  <c r="G143" i="2"/>
  <c r="F143" i="2"/>
  <c r="E143" i="2"/>
  <c r="B143" i="2" s="1"/>
  <c r="D143" i="2"/>
  <c r="C143" i="2"/>
  <c r="T142" i="2"/>
  <c r="S142" i="2"/>
  <c r="R142" i="2"/>
  <c r="Q142" i="2"/>
  <c r="P142" i="2"/>
  <c r="O142" i="2"/>
  <c r="N142" i="2"/>
  <c r="M142" i="2"/>
  <c r="L142" i="2"/>
  <c r="K142" i="2"/>
  <c r="J142" i="2"/>
  <c r="I142" i="2"/>
  <c r="H142" i="2"/>
  <c r="G142" i="2"/>
  <c r="F142" i="2"/>
  <c r="E142" i="2"/>
  <c r="B142" i="2" s="1"/>
  <c r="D142" i="2"/>
  <c r="C142" i="2"/>
  <c r="T141" i="2"/>
  <c r="S141" i="2"/>
  <c r="R141" i="2"/>
  <c r="Q141" i="2"/>
  <c r="P141" i="2"/>
  <c r="O141" i="2"/>
  <c r="N141" i="2"/>
  <c r="M141" i="2"/>
  <c r="L141" i="2"/>
  <c r="K141" i="2"/>
  <c r="J141" i="2"/>
  <c r="I141" i="2"/>
  <c r="H141" i="2"/>
  <c r="G141" i="2"/>
  <c r="F141" i="2"/>
  <c r="E141" i="2"/>
  <c r="B141" i="2" s="1"/>
  <c r="D141" i="2"/>
  <c r="C141" i="2"/>
  <c r="T140" i="2"/>
  <c r="S140" i="2"/>
  <c r="R140" i="2"/>
  <c r="Q140" i="2"/>
  <c r="P140" i="2"/>
  <c r="O140" i="2"/>
  <c r="N140" i="2"/>
  <c r="M140" i="2"/>
  <c r="L140" i="2"/>
  <c r="K140" i="2"/>
  <c r="J140" i="2"/>
  <c r="I140" i="2"/>
  <c r="H140" i="2"/>
  <c r="G140" i="2"/>
  <c r="F140" i="2"/>
  <c r="E140" i="2"/>
  <c r="B140" i="2" s="1"/>
  <c r="D140" i="2"/>
  <c r="C140" i="2"/>
  <c r="T139" i="2"/>
  <c r="S139" i="2"/>
  <c r="R139" i="2"/>
  <c r="Q139" i="2"/>
  <c r="P139" i="2"/>
  <c r="O139" i="2"/>
  <c r="N139" i="2"/>
  <c r="M139" i="2"/>
  <c r="L139" i="2"/>
  <c r="K139" i="2"/>
  <c r="J139" i="2"/>
  <c r="I139" i="2"/>
  <c r="H139" i="2"/>
  <c r="G139" i="2"/>
  <c r="F139" i="2"/>
  <c r="E139" i="2"/>
  <c r="B139" i="2" s="1"/>
  <c r="D139" i="2"/>
  <c r="C139" i="2"/>
  <c r="T138" i="2"/>
  <c r="S138" i="2"/>
  <c r="R138" i="2"/>
  <c r="Q138" i="2"/>
  <c r="P138" i="2"/>
  <c r="O138" i="2"/>
  <c r="N138" i="2"/>
  <c r="M138" i="2"/>
  <c r="L138" i="2"/>
  <c r="K138" i="2"/>
  <c r="J138" i="2"/>
  <c r="I138" i="2"/>
  <c r="H138" i="2"/>
  <c r="G138" i="2"/>
  <c r="F138" i="2"/>
  <c r="E138" i="2"/>
  <c r="B138" i="2" s="1"/>
  <c r="D138" i="2"/>
  <c r="C138" i="2"/>
  <c r="T137" i="2"/>
  <c r="S137" i="2"/>
  <c r="R137" i="2"/>
  <c r="Q137" i="2"/>
  <c r="P137" i="2"/>
  <c r="O137" i="2"/>
  <c r="N137" i="2"/>
  <c r="M137" i="2"/>
  <c r="L137" i="2"/>
  <c r="K137" i="2"/>
  <c r="J137" i="2"/>
  <c r="I137" i="2"/>
  <c r="H137" i="2"/>
  <c r="G137" i="2"/>
  <c r="F137" i="2"/>
  <c r="E137" i="2"/>
  <c r="B137" i="2" s="1"/>
  <c r="D137" i="2"/>
  <c r="C137" i="2"/>
  <c r="T136" i="2"/>
  <c r="S136" i="2"/>
  <c r="R136" i="2"/>
  <c r="Q136" i="2"/>
  <c r="P136" i="2"/>
  <c r="O136" i="2"/>
  <c r="N136" i="2"/>
  <c r="M136" i="2"/>
  <c r="L136" i="2"/>
  <c r="K136" i="2"/>
  <c r="J136" i="2"/>
  <c r="I136" i="2"/>
  <c r="H136" i="2"/>
  <c r="G136" i="2"/>
  <c r="F136" i="2"/>
  <c r="E136" i="2"/>
  <c r="B136" i="2" s="1"/>
  <c r="D136" i="2"/>
  <c r="C136" i="2"/>
  <c r="T135" i="2"/>
  <c r="S135" i="2"/>
  <c r="R135" i="2"/>
  <c r="Q135" i="2"/>
  <c r="P135" i="2"/>
  <c r="O135" i="2"/>
  <c r="N135" i="2"/>
  <c r="M135" i="2"/>
  <c r="L135" i="2"/>
  <c r="K135" i="2"/>
  <c r="J135" i="2"/>
  <c r="I135" i="2"/>
  <c r="H135" i="2"/>
  <c r="G135" i="2"/>
  <c r="F135" i="2"/>
  <c r="E135" i="2"/>
  <c r="B135" i="2" s="1"/>
  <c r="D135" i="2"/>
  <c r="C135" i="2"/>
  <c r="T134" i="2"/>
  <c r="S134" i="2"/>
  <c r="R134" i="2"/>
  <c r="Q134" i="2"/>
  <c r="P134" i="2"/>
  <c r="O134" i="2"/>
  <c r="N134" i="2"/>
  <c r="M134" i="2"/>
  <c r="L134" i="2"/>
  <c r="K134" i="2"/>
  <c r="J134" i="2"/>
  <c r="I134" i="2"/>
  <c r="H134" i="2"/>
  <c r="G134" i="2"/>
  <c r="F134" i="2"/>
  <c r="E134" i="2"/>
  <c r="B134" i="2" s="1"/>
  <c r="D134" i="2"/>
  <c r="C134" i="2"/>
  <c r="T133" i="2"/>
  <c r="S133" i="2"/>
  <c r="R133" i="2"/>
  <c r="Q133" i="2"/>
  <c r="P133" i="2"/>
  <c r="O133" i="2"/>
  <c r="N133" i="2"/>
  <c r="M133" i="2"/>
  <c r="L133" i="2"/>
  <c r="K133" i="2"/>
  <c r="J133" i="2"/>
  <c r="I133" i="2"/>
  <c r="H133" i="2"/>
  <c r="G133" i="2"/>
  <c r="F133" i="2"/>
  <c r="E133" i="2"/>
  <c r="B133" i="2" s="1"/>
  <c r="D133" i="2"/>
  <c r="C133" i="2"/>
  <c r="T132" i="2"/>
  <c r="S132" i="2"/>
  <c r="R132" i="2"/>
  <c r="Q132" i="2"/>
  <c r="P132" i="2"/>
  <c r="O132" i="2"/>
  <c r="N132" i="2"/>
  <c r="M132" i="2"/>
  <c r="L132" i="2"/>
  <c r="K132" i="2"/>
  <c r="J132" i="2"/>
  <c r="I132" i="2"/>
  <c r="H132" i="2"/>
  <c r="G132" i="2"/>
  <c r="F132" i="2"/>
  <c r="E132" i="2"/>
  <c r="B132" i="2" s="1"/>
  <c r="D132" i="2"/>
  <c r="C132" i="2"/>
  <c r="T131" i="2"/>
  <c r="S131" i="2"/>
  <c r="R131" i="2"/>
  <c r="Q131" i="2"/>
  <c r="P131" i="2"/>
  <c r="O131" i="2"/>
  <c r="N131" i="2"/>
  <c r="M131" i="2"/>
  <c r="L131" i="2"/>
  <c r="K131" i="2"/>
  <c r="J131" i="2"/>
  <c r="I131" i="2"/>
  <c r="H131" i="2"/>
  <c r="G131" i="2"/>
  <c r="F131" i="2"/>
  <c r="E131" i="2"/>
  <c r="B131" i="2" s="1"/>
  <c r="D131" i="2"/>
  <c r="C131" i="2"/>
  <c r="T130" i="2"/>
  <c r="S130" i="2"/>
  <c r="R130" i="2"/>
  <c r="Q130" i="2"/>
  <c r="P130" i="2"/>
  <c r="O130" i="2"/>
  <c r="N130" i="2"/>
  <c r="M130" i="2"/>
  <c r="L130" i="2"/>
  <c r="K130" i="2"/>
  <c r="J130" i="2"/>
  <c r="I130" i="2"/>
  <c r="H130" i="2"/>
  <c r="G130" i="2"/>
  <c r="F130" i="2"/>
  <c r="E130" i="2"/>
  <c r="B130" i="2" s="1"/>
  <c r="D130" i="2"/>
  <c r="C130" i="2"/>
  <c r="T129" i="2"/>
  <c r="S129" i="2"/>
  <c r="R129" i="2"/>
  <c r="Q129" i="2"/>
  <c r="P129" i="2"/>
  <c r="O129" i="2"/>
  <c r="N129" i="2"/>
  <c r="M129" i="2"/>
  <c r="L129" i="2"/>
  <c r="K129" i="2"/>
  <c r="J129" i="2"/>
  <c r="I129" i="2"/>
  <c r="H129" i="2"/>
  <c r="G129" i="2"/>
  <c r="F129" i="2"/>
  <c r="E129" i="2"/>
  <c r="B129" i="2" s="1"/>
  <c r="D129" i="2"/>
  <c r="C129" i="2"/>
  <c r="T128" i="2"/>
  <c r="S128" i="2"/>
  <c r="R128" i="2"/>
  <c r="Q128" i="2"/>
  <c r="P128" i="2"/>
  <c r="O128" i="2"/>
  <c r="N128" i="2"/>
  <c r="M128" i="2"/>
  <c r="L128" i="2"/>
  <c r="K128" i="2"/>
  <c r="J128" i="2"/>
  <c r="I128" i="2"/>
  <c r="H128" i="2"/>
  <c r="G128" i="2"/>
  <c r="F128" i="2"/>
  <c r="E128" i="2"/>
  <c r="B128" i="2" s="1"/>
  <c r="D128" i="2"/>
  <c r="C128" i="2"/>
  <c r="A128" i="2"/>
  <c r="T127" i="2"/>
  <c r="S127" i="2"/>
  <c r="R127" i="2"/>
  <c r="Q127" i="2"/>
  <c r="P127" i="2"/>
  <c r="O127" i="2"/>
  <c r="N127" i="2"/>
  <c r="M127" i="2"/>
  <c r="L127" i="2"/>
  <c r="K127" i="2"/>
  <c r="J127" i="2"/>
  <c r="I127" i="2"/>
  <c r="H127" i="2"/>
  <c r="G127" i="2"/>
  <c r="F127" i="2"/>
  <c r="E127" i="2"/>
  <c r="B127" i="2" s="1"/>
  <c r="D127" i="2"/>
  <c r="C127" i="2"/>
  <c r="T126" i="2"/>
  <c r="S126" i="2"/>
  <c r="R126" i="2"/>
  <c r="Q126" i="2"/>
  <c r="P126" i="2"/>
  <c r="O126" i="2"/>
  <c r="N126" i="2"/>
  <c r="M126" i="2"/>
  <c r="L126" i="2"/>
  <c r="K126" i="2"/>
  <c r="J126" i="2"/>
  <c r="I126" i="2"/>
  <c r="H126" i="2"/>
  <c r="G126" i="2"/>
  <c r="F126" i="2"/>
  <c r="E126" i="2"/>
  <c r="B126" i="2" s="1"/>
  <c r="D126" i="2"/>
  <c r="C126" i="2"/>
  <c r="T125" i="2"/>
  <c r="S125" i="2"/>
  <c r="R125" i="2"/>
  <c r="Q125" i="2"/>
  <c r="P125" i="2"/>
  <c r="O125" i="2"/>
  <c r="N125" i="2"/>
  <c r="M125" i="2"/>
  <c r="L125" i="2"/>
  <c r="K125" i="2"/>
  <c r="J125" i="2"/>
  <c r="I125" i="2"/>
  <c r="H125" i="2"/>
  <c r="G125" i="2"/>
  <c r="F125" i="2"/>
  <c r="E125" i="2"/>
  <c r="B125" i="2" s="1"/>
  <c r="D125" i="2"/>
  <c r="C125" i="2"/>
  <c r="T124" i="2"/>
  <c r="S124" i="2"/>
  <c r="R124" i="2"/>
  <c r="Q124" i="2"/>
  <c r="P124" i="2"/>
  <c r="O124" i="2"/>
  <c r="N124" i="2"/>
  <c r="M124" i="2"/>
  <c r="L124" i="2"/>
  <c r="K124" i="2"/>
  <c r="J124" i="2"/>
  <c r="I124" i="2"/>
  <c r="H124" i="2"/>
  <c r="G124" i="2"/>
  <c r="F124" i="2"/>
  <c r="E124" i="2"/>
  <c r="B124" i="2" s="1"/>
  <c r="D124" i="2"/>
  <c r="C124" i="2"/>
  <c r="T123" i="2"/>
  <c r="S123" i="2"/>
  <c r="R123" i="2"/>
  <c r="Q123" i="2"/>
  <c r="P123" i="2"/>
  <c r="O123" i="2"/>
  <c r="N123" i="2"/>
  <c r="M123" i="2"/>
  <c r="L123" i="2"/>
  <c r="K123" i="2"/>
  <c r="J123" i="2"/>
  <c r="I123" i="2"/>
  <c r="H123" i="2"/>
  <c r="G123" i="2"/>
  <c r="F123" i="2"/>
  <c r="E123" i="2"/>
  <c r="B123" i="2" s="1"/>
  <c r="D123" i="2"/>
  <c r="C123" i="2"/>
  <c r="T122" i="2"/>
  <c r="S122" i="2"/>
  <c r="R122" i="2"/>
  <c r="Q122" i="2"/>
  <c r="P122" i="2"/>
  <c r="O122" i="2"/>
  <c r="N122" i="2"/>
  <c r="M122" i="2"/>
  <c r="L122" i="2"/>
  <c r="K122" i="2"/>
  <c r="J122" i="2"/>
  <c r="I122" i="2"/>
  <c r="H122" i="2"/>
  <c r="G122" i="2"/>
  <c r="F122" i="2"/>
  <c r="E122" i="2"/>
  <c r="B122" i="2" s="1"/>
  <c r="D122" i="2"/>
  <c r="C122" i="2"/>
  <c r="T121" i="2"/>
  <c r="S121" i="2"/>
  <c r="R121" i="2"/>
  <c r="Q121" i="2"/>
  <c r="P121" i="2"/>
  <c r="O121" i="2"/>
  <c r="N121" i="2"/>
  <c r="M121" i="2"/>
  <c r="L121" i="2"/>
  <c r="K121" i="2"/>
  <c r="J121" i="2"/>
  <c r="I121" i="2"/>
  <c r="H121" i="2"/>
  <c r="G121" i="2"/>
  <c r="F121" i="2"/>
  <c r="E121" i="2"/>
  <c r="B121" i="2" s="1"/>
  <c r="D121" i="2"/>
  <c r="C121" i="2"/>
  <c r="T120" i="2"/>
  <c r="S120" i="2"/>
  <c r="R120" i="2"/>
  <c r="Q120" i="2"/>
  <c r="P120" i="2"/>
  <c r="O120" i="2"/>
  <c r="N120" i="2"/>
  <c r="M120" i="2"/>
  <c r="L120" i="2"/>
  <c r="K120" i="2"/>
  <c r="J120" i="2"/>
  <c r="I120" i="2"/>
  <c r="H120" i="2"/>
  <c r="G120" i="2"/>
  <c r="F120" i="2"/>
  <c r="E120" i="2"/>
  <c r="B120" i="2" s="1"/>
  <c r="D120" i="2"/>
  <c r="C120" i="2"/>
  <c r="T119" i="2"/>
  <c r="S119" i="2"/>
  <c r="R119" i="2"/>
  <c r="Q119" i="2"/>
  <c r="P119" i="2"/>
  <c r="O119" i="2"/>
  <c r="N119" i="2"/>
  <c r="M119" i="2"/>
  <c r="L119" i="2"/>
  <c r="K119" i="2"/>
  <c r="J119" i="2"/>
  <c r="I119" i="2"/>
  <c r="H119" i="2"/>
  <c r="G119" i="2"/>
  <c r="F119" i="2"/>
  <c r="E119" i="2"/>
  <c r="B119" i="2" s="1"/>
  <c r="D119" i="2"/>
  <c r="C119" i="2"/>
  <c r="T118" i="2"/>
  <c r="S118" i="2"/>
  <c r="R118" i="2"/>
  <c r="Q118" i="2"/>
  <c r="P118" i="2"/>
  <c r="O118" i="2"/>
  <c r="N118" i="2"/>
  <c r="M118" i="2"/>
  <c r="L118" i="2"/>
  <c r="K118" i="2"/>
  <c r="J118" i="2"/>
  <c r="I118" i="2"/>
  <c r="H118" i="2"/>
  <c r="G118" i="2"/>
  <c r="F118" i="2"/>
  <c r="E118" i="2"/>
  <c r="B118" i="2" s="1"/>
  <c r="D118" i="2"/>
  <c r="C118" i="2"/>
  <c r="T117" i="2"/>
  <c r="S117" i="2"/>
  <c r="R117" i="2"/>
  <c r="Q117" i="2"/>
  <c r="P117" i="2"/>
  <c r="O117" i="2"/>
  <c r="N117" i="2"/>
  <c r="M117" i="2"/>
  <c r="L117" i="2"/>
  <c r="K117" i="2"/>
  <c r="J117" i="2"/>
  <c r="I117" i="2"/>
  <c r="H117" i="2"/>
  <c r="G117" i="2"/>
  <c r="F117" i="2"/>
  <c r="E117" i="2"/>
  <c r="B117" i="2" s="1"/>
  <c r="D117" i="2"/>
  <c r="C117" i="2"/>
  <c r="A117" i="2"/>
  <c r="T116" i="2"/>
  <c r="S116" i="2"/>
  <c r="R116" i="2"/>
  <c r="Q116" i="2"/>
  <c r="P116" i="2"/>
  <c r="O116" i="2"/>
  <c r="N116" i="2"/>
  <c r="M116" i="2"/>
  <c r="L116" i="2"/>
  <c r="K116" i="2"/>
  <c r="J116" i="2"/>
  <c r="I116" i="2"/>
  <c r="H116" i="2"/>
  <c r="G116" i="2"/>
  <c r="F116" i="2"/>
  <c r="E116" i="2"/>
  <c r="B116" i="2" s="1"/>
  <c r="D116" i="2"/>
  <c r="C116" i="2"/>
  <c r="T115" i="2"/>
  <c r="S115" i="2"/>
  <c r="R115" i="2"/>
  <c r="Q115" i="2"/>
  <c r="P115" i="2"/>
  <c r="O115" i="2"/>
  <c r="N115" i="2"/>
  <c r="M115" i="2"/>
  <c r="L115" i="2"/>
  <c r="K115" i="2"/>
  <c r="J115" i="2"/>
  <c r="I115" i="2"/>
  <c r="H115" i="2"/>
  <c r="G115" i="2"/>
  <c r="F115" i="2"/>
  <c r="E115" i="2"/>
  <c r="B115" i="2" s="1"/>
  <c r="D115" i="2"/>
  <c r="C115" i="2"/>
  <c r="T114" i="2"/>
  <c r="S114" i="2"/>
  <c r="R114" i="2"/>
  <c r="Q114" i="2"/>
  <c r="P114" i="2"/>
  <c r="O114" i="2"/>
  <c r="N114" i="2"/>
  <c r="M114" i="2"/>
  <c r="L114" i="2"/>
  <c r="K114" i="2"/>
  <c r="J114" i="2"/>
  <c r="I114" i="2"/>
  <c r="H114" i="2"/>
  <c r="G114" i="2"/>
  <c r="F114" i="2"/>
  <c r="E114" i="2"/>
  <c r="B114" i="2" s="1"/>
  <c r="D114" i="2"/>
  <c r="C114" i="2"/>
  <c r="T113" i="2"/>
  <c r="S113" i="2"/>
  <c r="R113" i="2"/>
  <c r="Q113" i="2"/>
  <c r="P113" i="2"/>
  <c r="O113" i="2"/>
  <c r="N113" i="2"/>
  <c r="M113" i="2"/>
  <c r="L113" i="2"/>
  <c r="K113" i="2"/>
  <c r="J113" i="2"/>
  <c r="I113" i="2"/>
  <c r="H113" i="2"/>
  <c r="G113" i="2"/>
  <c r="F113" i="2"/>
  <c r="E113" i="2"/>
  <c r="B113" i="2" s="1"/>
  <c r="D113" i="2"/>
  <c r="C113" i="2"/>
  <c r="A113" i="2"/>
  <c r="T112" i="2"/>
  <c r="S112" i="2"/>
  <c r="R112" i="2"/>
  <c r="Q112" i="2"/>
  <c r="P112" i="2"/>
  <c r="O112" i="2"/>
  <c r="N112" i="2"/>
  <c r="M112" i="2"/>
  <c r="L112" i="2"/>
  <c r="K112" i="2"/>
  <c r="J112" i="2"/>
  <c r="I112" i="2"/>
  <c r="H112" i="2"/>
  <c r="G112" i="2"/>
  <c r="F112" i="2"/>
  <c r="E112" i="2"/>
  <c r="B112" i="2" s="1"/>
  <c r="D112" i="2"/>
  <c r="C112" i="2"/>
  <c r="A112" i="2"/>
  <c r="T111" i="2"/>
  <c r="S111" i="2"/>
  <c r="R111" i="2"/>
  <c r="Q111" i="2"/>
  <c r="P111" i="2"/>
  <c r="O111" i="2"/>
  <c r="N111" i="2"/>
  <c r="M111" i="2"/>
  <c r="L111" i="2"/>
  <c r="K111" i="2"/>
  <c r="J111" i="2"/>
  <c r="I111" i="2"/>
  <c r="H111" i="2"/>
  <c r="G111" i="2"/>
  <c r="F111" i="2"/>
  <c r="E111" i="2"/>
  <c r="B111" i="2" s="1"/>
  <c r="D111" i="2"/>
  <c r="C111" i="2"/>
  <c r="T110" i="2"/>
  <c r="S110" i="2"/>
  <c r="R110" i="2"/>
  <c r="Q110" i="2"/>
  <c r="P110" i="2"/>
  <c r="O110" i="2"/>
  <c r="N110" i="2"/>
  <c r="M110" i="2"/>
  <c r="L110" i="2"/>
  <c r="K110" i="2"/>
  <c r="J110" i="2"/>
  <c r="I110" i="2"/>
  <c r="H110" i="2"/>
  <c r="G110" i="2"/>
  <c r="F110" i="2"/>
  <c r="E110" i="2"/>
  <c r="B110" i="2" s="1"/>
  <c r="D110" i="2"/>
  <c r="C110" i="2"/>
  <c r="T109" i="2"/>
  <c r="S109" i="2"/>
  <c r="R109" i="2"/>
  <c r="Q109" i="2"/>
  <c r="P109" i="2"/>
  <c r="O109" i="2"/>
  <c r="N109" i="2"/>
  <c r="M109" i="2"/>
  <c r="L109" i="2"/>
  <c r="K109" i="2"/>
  <c r="J109" i="2"/>
  <c r="I109" i="2"/>
  <c r="H109" i="2"/>
  <c r="G109" i="2"/>
  <c r="F109" i="2"/>
  <c r="E109" i="2"/>
  <c r="B109" i="2" s="1"/>
  <c r="D109" i="2"/>
  <c r="C109" i="2"/>
  <c r="T108" i="2"/>
  <c r="S108" i="2"/>
  <c r="R108" i="2"/>
  <c r="Q108" i="2"/>
  <c r="P108" i="2"/>
  <c r="O108" i="2"/>
  <c r="N108" i="2"/>
  <c r="M108" i="2"/>
  <c r="L108" i="2"/>
  <c r="K108" i="2"/>
  <c r="J108" i="2"/>
  <c r="I108" i="2"/>
  <c r="H108" i="2"/>
  <c r="G108" i="2"/>
  <c r="F108" i="2"/>
  <c r="E108" i="2"/>
  <c r="B108" i="2" s="1"/>
  <c r="D108" i="2"/>
  <c r="C108" i="2"/>
  <c r="T107" i="2"/>
  <c r="S107" i="2"/>
  <c r="R107" i="2"/>
  <c r="Q107" i="2"/>
  <c r="P107" i="2"/>
  <c r="O107" i="2"/>
  <c r="N107" i="2"/>
  <c r="M107" i="2"/>
  <c r="L107" i="2"/>
  <c r="K107" i="2"/>
  <c r="J107" i="2"/>
  <c r="I107" i="2"/>
  <c r="H107" i="2"/>
  <c r="G107" i="2"/>
  <c r="F107" i="2"/>
  <c r="E107" i="2"/>
  <c r="B107" i="2" s="1"/>
  <c r="D107" i="2"/>
  <c r="C107" i="2"/>
  <c r="T106" i="2"/>
  <c r="S106" i="2"/>
  <c r="R106" i="2"/>
  <c r="Q106" i="2"/>
  <c r="P106" i="2"/>
  <c r="O106" i="2"/>
  <c r="N106" i="2"/>
  <c r="M106" i="2"/>
  <c r="L106" i="2"/>
  <c r="K106" i="2"/>
  <c r="J106" i="2"/>
  <c r="I106" i="2"/>
  <c r="H106" i="2"/>
  <c r="G106" i="2"/>
  <c r="F106" i="2"/>
  <c r="E106" i="2"/>
  <c r="B106" i="2" s="1"/>
  <c r="D106" i="2"/>
  <c r="C106" i="2"/>
  <c r="T105" i="2"/>
  <c r="S105" i="2"/>
  <c r="R105" i="2"/>
  <c r="Q105" i="2"/>
  <c r="P105" i="2"/>
  <c r="O105" i="2"/>
  <c r="N105" i="2"/>
  <c r="M105" i="2"/>
  <c r="L105" i="2"/>
  <c r="K105" i="2"/>
  <c r="J105" i="2"/>
  <c r="I105" i="2"/>
  <c r="H105" i="2"/>
  <c r="G105" i="2"/>
  <c r="F105" i="2"/>
  <c r="E105" i="2"/>
  <c r="B105" i="2" s="1"/>
  <c r="D105" i="2"/>
  <c r="C105" i="2"/>
  <c r="T104" i="2"/>
  <c r="S104" i="2"/>
  <c r="R104" i="2"/>
  <c r="Q104" i="2"/>
  <c r="P104" i="2"/>
  <c r="O104" i="2"/>
  <c r="N104" i="2"/>
  <c r="M104" i="2"/>
  <c r="L104" i="2"/>
  <c r="K104" i="2"/>
  <c r="J104" i="2"/>
  <c r="I104" i="2"/>
  <c r="H104" i="2"/>
  <c r="G104" i="2"/>
  <c r="F104" i="2"/>
  <c r="E104" i="2"/>
  <c r="B104" i="2" s="1"/>
  <c r="D104" i="2"/>
  <c r="C104" i="2"/>
  <c r="T103" i="2"/>
  <c r="S103" i="2"/>
  <c r="R103" i="2"/>
  <c r="Q103" i="2"/>
  <c r="P103" i="2"/>
  <c r="O103" i="2"/>
  <c r="N103" i="2"/>
  <c r="M103" i="2"/>
  <c r="L103" i="2"/>
  <c r="K103" i="2"/>
  <c r="J103" i="2"/>
  <c r="I103" i="2"/>
  <c r="H103" i="2"/>
  <c r="G103" i="2"/>
  <c r="F103" i="2"/>
  <c r="E103" i="2"/>
  <c r="B103" i="2" s="1"/>
  <c r="D103" i="2"/>
  <c r="C103" i="2"/>
  <c r="T102" i="2"/>
  <c r="S102" i="2"/>
  <c r="R102" i="2"/>
  <c r="Q102" i="2"/>
  <c r="P102" i="2"/>
  <c r="O102" i="2"/>
  <c r="N102" i="2"/>
  <c r="M102" i="2"/>
  <c r="L102" i="2"/>
  <c r="K102" i="2"/>
  <c r="J102" i="2"/>
  <c r="I102" i="2"/>
  <c r="H102" i="2"/>
  <c r="G102" i="2"/>
  <c r="F102" i="2"/>
  <c r="E102" i="2"/>
  <c r="B102" i="2" s="1"/>
  <c r="D102" i="2"/>
  <c r="C102" i="2"/>
  <c r="A102" i="2"/>
  <c r="T101" i="2"/>
  <c r="S101" i="2"/>
  <c r="R101" i="2"/>
  <c r="Q101" i="2"/>
  <c r="P101" i="2"/>
  <c r="O101" i="2"/>
  <c r="N101" i="2"/>
  <c r="M101" i="2"/>
  <c r="L101" i="2"/>
  <c r="K101" i="2"/>
  <c r="J101" i="2"/>
  <c r="I101" i="2"/>
  <c r="H101" i="2"/>
  <c r="G101" i="2"/>
  <c r="F101" i="2"/>
  <c r="E101" i="2"/>
  <c r="B101" i="2" s="1"/>
  <c r="D101" i="2"/>
  <c r="C101" i="2"/>
  <c r="A101" i="2"/>
  <c r="T100" i="2"/>
  <c r="S100" i="2"/>
  <c r="R100" i="2"/>
  <c r="Q100" i="2"/>
  <c r="P100" i="2"/>
  <c r="O100" i="2"/>
  <c r="N100" i="2"/>
  <c r="M100" i="2"/>
  <c r="L100" i="2"/>
  <c r="K100" i="2"/>
  <c r="J100" i="2"/>
  <c r="I100" i="2"/>
  <c r="H100" i="2"/>
  <c r="G100" i="2"/>
  <c r="F100" i="2"/>
  <c r="E100" i="2"/>
  <c r="B100" i="2" s="1"/>
  <c r="D100" i="2"/>
  <c r="C100" i="2"/>
  <c r="T99" i="2"/>
  <c r="S99" i="2"/>
  <c r="R99" i="2"/>
  <c r="Q99" i="2"/>
  <c r="P99" i="2"/>
  <c r="O99" i="2"/>
  <c r="N99" i="2"/>
  <c r="M99" i="2"/>
  <c r="L99" i="2"/>
  <c r="K99" i="2"/>
  <c r="J99" i="2"/>
  <c r="I99" i="2"/>
  <c r="H99" i="2"/>
  <c r="G99" i="2"/>
  <c r="F99" i="2"/>
  <c r="E99" i="2"/>
  <c r="B99" i="2" s="1"/>
  <c r="D99" i="2"/>
  <c r="C99" i="2"/>
  <c r="A99" i="2" s="1"/>
  <c r="T98" i="2"/>
  <c r="S98" i="2"/>
  <c r="R98" i="2"/>
  <c r="Q98" i="2"/>
  <c r="P98" i="2"/>
  <c r="O98" i="2"/>
  <c r="N98" i="2"/>
  <c r="M98" i="2"/>
  <c r="L98" i="2"/>
  <c r="K98" i="2"/>
  <c r="J98" i="2"/>
  <c r="I98" i="2"/>
  <c r="H98" i="2"/>
  <c r="G98" i="2"/>
  <c r="F98" i="2"/>
  <c r="E98" i="2"/>
  <c r="B98" i="2" s="1"/>
  <c r="D98" i="2"/>
  <c r="C98" i="2"/>
  <c r="T97" i="2"/>
  <c r="S97" i="2"/>
  <c r="R97" i="2"/>
  <c r="Q97" i="2"/>
  <c r="P97" i="2"/>
  <c r="O97" i="2"/>
  <c r="N97" i="2"/>
  <c r="M97" i="2"/>
  <c r="L97" i="2"/>
  <c r="K97" i="2"/>
  <c r="J97" i="2"/>
  <c r="I97" i="2"/>
  <c r="H97" i="2"/>
  <c r="G97" i="2"/>
  <c r="F97" i="2"/>
  <c r="E97" i="2"/>
  <c r="B97" i="2" s="1"/>
  <c r="D97" i="2"/>
  <c r="C97" i="2"/>
  <c r="T96" i="2"/>
  <c r="S96" i="2"/>
  <c r="R96" i="2"/>
  <c r="Q96" i="2"/>
  <c r="P96" i="2"/>
  <c r="O96" i="2"/>
  <c r="N96" i="2"/>
  <c r="M96" i="2"/>
  <c r="L96" i="2"/>
  <c r="K96" i="2"/>
  <c r="J96" i="2"/>
  <c r="I96" i="2"/>
  <c r="H96" i="2"/>
  <c r="G96" i="2"/>
  <c r="F96" i="2"/>
  <c r="E96" i="2"/>
  <c r="B96" i="2" s="1"/>
  <c r="D96" i="2"/>
  <c r="C96" i="2"/>
  <c r="T95" i="2"/>
  <c r="S95" i="2"/>
  <c r="R95" i="2"/>
  <c r="Q95" i="2"/>
  <c r="P95" i="2"/>
  <c r="O95" i="2"/>
  <c r="N95" i="2"/>
  <c r="M95" i="2"/>
  <c r="L95" i="2"/>
  <c r="K95" i="2"/>
  <c r="J95" i="2"/>
  <c r="I95" i="2"/>
  <c r="H95" i="2"/>
  <c r="G95" i="2"/>
  <c r="F95" i="2"/>
  <c r="E95" i="2"/>
  <c r="B95" i="2" s="1"/>
  <c r="D95" i="2"/>
  <c r="C95" i="2"/>
  <c r="T94" i="2"/>
  <c r="S94" i="2"/>
  <c r="R94" i="2"/>
  <c r="Q94" i="2"/>
  <c r="P94" i="2"/>
  <c r="O94" i="2"/>
  <c r="N94" i="2"/>
  <c r="M94" i="2"/>
  <c r="L94" i="2"/>
  <c r="K94" i="2"/>
  <c r="J94" i="2"/>
  <c r="I94" i="2"/>
  <c r="H94" i="2"/>
  <c r="G94" i="2"/>
  <c r="F94" i="2"/>
  <c r="E94" i="2"/>
  <c r="B94" i="2" s="1"/>
  <c r="D94" i="2"/>
  <c r="C94" i="2"/>
  <c r="T93" i="2"/>
  <c r="S93" i="2"/>
  <c r="R93" i="2"/>
  <c r="Q93" i="2"/>
  <c r="P93" i="2"/>
  <c r="O93" i="2"/>
  <c r="N93" i="2"/>
  <c r="M93" i="2"/>
  <c r="L93" i="2"/>
  <c r="K93" i="2"/>
  <c r="J93" i="2"/>
  <c r="I93" i="2"/>
  <c r="H93" i="2"/>
  <c r="G93" i="2"/>
  <c r="F93" i="2"/>
  <c r="E93" i="2"/>
  <c r="B93" i="2" s="1"/>
  <c r="D93" i="2"/>
  <c r="C93" i="2"/>
  <c r="T92" i="2"/>
  <c r="S92" i="2"/>
  <c r="R92" i="2"/>
  <c r="Q92" i="2"/>
  <c r="P92" i="2"/>
  <c r="O92" i="2"/>
  <c r="N92" i="2"/>
  <c r="M92" i="2"/>
  <c r="L92" i="2"/>
  <c r="K92" i="2"/>
  <c r="J92" i="2"/>
  <c r="I92" i="2"/>
  <c r="H92" i="2"/>
  <c r="G92" i="2"/>
  <c r="F92" i="2"/>
  <c r="E92" i="2"/>
  <c r="B92" i="2" s="1"/>
  <c r="D92" i="2"/>
  <c r="C92" i="2"/>
  <c r="T91" i="2"/>
  <c r="S91" i="2"/>
  <c r="R91" i="2"/>
  <c r="Q91" i="2"/>
  <c r="P91" i="2"/>
  <c r="O91" i="2"/>
  <c r="N91" i="2"/>
  <c r="M91" i="2"/>
  <c r="L91" i="2"/>
  <c r="K91" i="2"/>
  <c r="J91" i="2"/>
  <c r="I91" i="2"/>
  <c r="H91" i="2"/>
  <c r="G91" i="2"/>
  <c r="F91" i="2"/>
  <c r="E91" i="2"/>
  <c r="B91" i="2" s="1"/>
  <c r="D91" i="2"/>
  <c r="C91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F90" i="2"/>
  <c r="E90" i="2"/>
  <c r="B90" i="2" s="1"/>
  <c r="D90" i="2"/>
  <c r="C90" i="2"/>
  <c r="A90" i="2" s="1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G89" i="2"/>
  <c r="F89" i="2"/>
  <c r="E89" i="2"/>
  <c r="B89" i="2" s="1"/>
  <c r="D89" i="2"/>
  <c r="C89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F88" i="2"/>
  <c r="E88" i="2"/>
  <c r="B88" i="2" s="1"/>
  <c r="D88" i="2"/>
  <c r="C88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B87" i="2" s="1"/>
  <c r="D87" i="2"/>
  <c r="C87" i="2"/>
  <c r="T86" i="2"/>
  <c r="S86" i="2"/>
  <c r="R86" i="2"/>
  <c r="Q86" i="2"/>
  <c r="P86" i="2"/>
  <c r="O86" i="2"/>
  <c r="N86" i="2"/>
  <c r="M86" i="2"/>
  <c r="L86" i="2"/>
  <c r="K86" i="2"/>
  <c r="J86" i="2"/>
  <c r="I86" i="2"/>
  <c r="H86" i="2"/>
  <c r="G86" i="2"/>
  <c r="F86" i="2"/>
  <c r="E86" i="2"/>
  <c r="B86" i="2" s="1"/>
  <c r="D86" i="2"/>
  <c r="C86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B85" i="2" s="1"/>
  <c r="D85" i="2"/>
  <c r="C85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B84" i="2" s="1"/>
  <c r="D84" i="2"/>
  <c r="C84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B83" i="2" s="1"/>
  <c r="D83" i="2"/>
  <c r="C83" i="2"/>
  <c r="A83" i="2" s="1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B82" i="2" s="1"/>
  <c r="D82" i="2"/>
  <c r="C82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E81" i="2"/>
  <c r="B81" i="2" s="1"/>
  <c r="D81" i="2"/>
  <c r="C81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F80" i="2"/>
  <c r="E80" i="2"/>
  <c r="B80" i="2" s="1"/>
  <c r="D80" i="2"/>
  <c r="C80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B79" i="2" s="1"/>
  <c r="D79" i="2"/>
  <c r="A79" i="2" s="1"/>
  <c r="C79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B78" i="2" s="1"/>
  <c r="D78" i="2"/>
  <c r="C78" i="2"/>
  <c r="A78" i="2" s="1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B77" i="2" s="1"/>
  <c r="D77" i="2"/>
  <c r="C77" i="2"/>
  <c r="T76" i="2"/>
  <c r="S76" i="2"/>
  <c r="R76" i="2"/>
  <c r="Q76" i="2"/>
  <c r="P76" i="2"/>
  <c r="O76" i="2"/>
  <c r="N76" i="2"/>
  <c r="M76" i="2"/>
  <c r="L76" i="2"/>
  <c r="K76" i="2"/>
  <c r="J76" i="2"/>
  <c r="I76" i="2"/>
  <c r="H76" i="2"/>
  <c r="G76" i="2"/>
  <c r="F76" i="2"/>
  <c r="E76" i="2"/>
  <c r="B76" i="2" s="1"/>
  <c r="D76" i="2"/>
  <c r="C76" i="2"/>
  <c r="A76" i="2" s="1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B75" i="2" s="1"/>
  <c r="D75" i="2"/>
  <c r="C75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B74" i="2" s="1"/>
  <c r="D74" i="2"/>
  <c r="C74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B73" i="2" s="1"/>
  <c r="D73" i="2"/>
  <c r="C73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B72" i="2" s="1"/>
  <c r="D72" i="2"/>
  <c r="C72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B71" i="2" s="1"/>
  <c r="D71" i="2"/>
  <c r="C71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B70" i="2" s="1"/>
  <c r="D70" i="2"/>
  <c r="C70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B69" i="2" s="1"/>
  <c r="D69" i="2"/>
  <c r="C69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B68" i="2" s="1"/>
  <c r="D68" i="2"/>
  <c r="A68" i="2" s="1"/>
  <c r="C68" i="2"/>
  <c r="T67" i="2"/>
  <c r="S67" i="2"/>
  <c r="R67" i="2"/>
  <c r="Q67" i="2"/>
  <c r="P67" i="2"/>
  <c r="O67" i="2"/>
  <c r="N67" i="2"/>
  <c r="M67" i="2"/>
  <c r="L67" i="2"/>
  <c r="K67" i="2"/>
  <c r="J67" i="2"/>
  <c r="I67" i="2"/>
  <c r="H67" i="2"/>
  <c r="G67" i="2"/>
  <c r="F67" i="2"/>
  <c r="E67" i="2"/>
  <c r="B67" i="2" s="1"/>
  <c r="D67" i="2"/>
  <c r="C67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B66" i="2" s="1"/>
  <c r="D66" i="2"/>
  <c r="C66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B65" i="2" s="1"/>
  <c r="D65" i="2"/>
  <c r="C65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B64" i="2" s="1"/>
  <c r="D64" i="2"/>
  <c r="C64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B63" i="2" s="1"/>
  <c r="D63" i="2"/>
  <c r="C63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B62" i="2" s="1"/>
  <c r="D62" i="2"/>
  <c r="C62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B61" i="2" s="1"/>
  <c r="D61" i="2"/>
  <c r="C61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B60" i="2" s="1"/>
  <c r="D60" i="2"/>
  <c r="C60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B59" i="2" s="1"/>
  <c r="D59" i="2"/>
  <c r="C59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B58" i="2" s="1"/>
  <c r="D58" i="2"/>
  <c r="C58" i="2"/>
  <c r="T57" i="2"/>
  <c r="S57" i="2"/>
  <c r="R57" i="2"/>
  <c r="Q57" i="2"/>
  <c r="P57" i="2"/>
  <c r="O57" i="2"/>
  <c r="N57" i="2"/>
  <c r="M57" i="2"/>
  <c r="L57" i="2"/>
  <c r="K57" i="2"/>
  <c r="J57" i="2"/>
  <c r="I57" i="2"/>
  <c r="H57" i="2"/>
  <c r="G57" i="2"/>
  <c r="F57" i="2"/>
  <c r="E57" i="2"/>
  <c r="B57" i="2" s="1"/>
  <c r="D57" i="2"/>
  <c r="C57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B56" i="2" s="1"/>
  <c r="D56" i="2"/>
  <c r="C56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B55" i="2" s="1"/>
  <c r="D55" i="2"/>
  <c r="C55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B54" i="2" s="1"/>
  <c r="D54" i="2"/>
  <c r="C54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B53" i="2" s="1"/>
  <c r="D53" i="2"/>
  <c r="C53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B52" i="2" s="1"/>
  <c r="D52" i="2"/>
  <c r="C52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B51" i="2" s="1"/>
  <c r="D51" i="2"/>
  <c r="C51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B50" i="2" s="1"/>
  <c r="D50" i="2"/>
  <c r="C50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B49" i="2" s="1"/>
  <c r="D49" i="2"/>
  <c r="C49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B48" i="2" s="1"/>
  <c r="D48" i="2"/>
  <c r="C48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B47" i="2" s="1"/>
  <c r="D47" i="2"/>
  <c r="C47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B46" i="2" s="1"/>
  <c r="D46" i="2"/>
  <c r="C46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B45" i="2" s="1"/>
  <c r="D45" i="2"/>
  <c r="C45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B44" i="2" s="1"/>
  <c r="D44" i="2"/>
  <c r="C44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B43" i="2" s="1"/>
  <c r="D43" i="2"/>
  <c r="C43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B42" i="2" s="1"/>
  <c r="D42" i="2"/>
  <c r="A42" i="2" s="1"/>
  <c r="C42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B41" i="2" s="1"/>
  <c r="D41" i="2"/>
  <c r="A41" i="2" s="1"/>
  <c r="C41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B40" i="2" s="1"/>
  <c r="D40" i="2"/>
  <c r="C40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B39" i="2" s="1"/>
  <c r="D39" i="2"/>
  <c r="C39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B38" i="2" s="1"/>
  <c r="D38" i="2"/>
  <c r="C38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B37" i="2" s="1"/>
  <c r="D37" i="2"/>
  <c r="C37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B36" i="2" s="1"/>
  <c r="D36" i="2"/>
  <c r="C36" i="2"/>
  <c r="A36" i="2" s="1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B35" i="2" s="1"/>
  <c r="D35" i="2"/>
  <c r="C35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B34" i="2" s="1"/>
  <c r="D34" i="2"/>
  <c r="C34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B33" i="2" s="1"/>
  <c r="D33" i="2"/>
  <c r="C33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B32" i="2" s="1"/>
  <c r="D32" i="2"/>
  <c r="C32" i="2"/>
  <c r="A32" i="2" s="1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B31" i="2" s="1"/>
  <c r="D31" i="2"/>
  <c r="C31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B30" i="2" s="1"/>
  <c r="D30" i="2"/>
  <c r="C30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B29" i="2" s="1"/>
  <c r="D29" i="2"/>
  <c r="C29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B28" i="2" s="1"/>
  <c r="D28" i="2"/>
  <c r="C28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B27" i="2" s="1"/>
  <c r="D27" i="2"/>
  <c r="C27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B26" i="2" s="1"/>
  <c r="D26" i="2"/>
  <c r="C26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B25" i="2" s="1"/>
  <c r="D25" i="2"/>
  <c r="C25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B24" i="2" s="1"/>
  <c r="D24" i="2"/>
  <c r="C24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B23" i="2" s="1"/>
  <c r="D23" i="2"/>
  <c r="C23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B22" i="2" s="1"/>
  <c r="D22" i="2"/>
  <c r="C22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B21" i="2" s="1"/>
  <c r="D21" i="2"/>
  <c r="C21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B20" i="2" s="1"/>
  <c r="D20" i="2"/>
  <c r="C20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B19" i="2" s="1"/>
  <c r="D19" i="2"/>
  <c r="C19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B18" i="2" s="1"/>
  <c r="D18" i="2"/>
  <c r="C18" i="2"/>
  <c r="A18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B17" i="2" s="1"/>
  <c r="D17" i="2"/>
  <c r="A17" i="2" s="1"/>
  <c r="C17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B16" i="2" s="1"/>
  <c r="D16" i="2"/>
  <c r="C16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B15" i="2" s="1"/>
  <c r="D15" i="2"/>
  <c r="C15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B14" i="2" s="1"/>
  <c r="D14" i="2"/>
  <c r="C14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B13" i="2" s="1"/>
  <c r="D13" i="2"/>
  <c r="A13" i="2" s="1"/>
  <c r="C13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B12" i="2" s="1"/>
  <c r="D12" i="2"/>
  <c r="C12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B11" i="2" s="1"/>
  <c r="D11" i="2"/>
  <c r="C11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B10" i="2" s="1"/>
  <c r="D10" i="2"/>
  <c r="C10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B9" i="2" s="1"/>
  <c r="D9" i="2"/>
  <c r="A9" i="2" s="1"/>
  <c r="C9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B8" i="2" s="1"/>
  <c r="D8" i="2"/>
  <c r="C8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B7" i="2" s="1"/>
  <c r="D7" i="2"/>
  <c r="C7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B6" i="2" s="1"/>
  <c r="D6" i="2"/>
  <c r="C6" i="2"/>
  <c r="T5" i="2"/>
  <c r="S5" i="2"/>
  <c r="R5" i="2"/>
  <c r="Q5" i="2"/>
  <c r="P5" i="2"/>
  <c r="O5" i="2"/>
  <c r="N5" i="2"/>
  <c r="M5" i="2"/>
  <c r="L5" i="2"/>
  <c r="K5" i="2"/>
  <c r="J5" i="2"/>
  <c r="I5" i="2"/>
  <c r="H5" i="2"/>
  <c r="G5" i="2"/>
  <c r="F5" i="2"/>
  <c r="E5" i="2"/>
  <c r="B5" i="2" s="1"/>
  <c r="D5" i="2"/>
  <c r="C5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B4" i="2" s="1"/>
  <c r="D4" i="2"/>
  <c r="C4" i="2"/>
  <c r="A4" i="2" s="1"/>
  <c r="T3" i="2"/>
  <c r="S3" i="2"/>
  <c r="R3" i="2"/>
  <c r="Q3" i="2"/>
  <c r="P3" i="2"/>
  <c r="O3" i="2"/>
  <c r="N3" i="2"/>
  <c r="M3" i="2"/>
  <c r="L3" i="2"/>
  <c r="K3" i="2"/>
  <c r="J3" i="2"/>
  <c r="I3" i="2"/>
  <c r="H3" i="2"/>
  <c r="G3" i="2"/>
  <c r="F3" i="2"/>
  <c r="E3" i="2"/>
  <c r="B3" i="2" s="1"/>
  <c r="D3" i="2"/>
  <c r="C3" i="2"/>
  <c r="D2" i="2"/>
  <c r="E2" i="2"/>
  <c r="B2" i="2" s="1"/>
  <c r="F2" i="2"/>
  <c r="G2" i="2"/>
  <c r="H2" i="2"/>
  <c r="I2" i="2"/>
  <c r="J2" i="2"/>
  <c r="K2" i="2"/>
  <c r="L2" i="2"/>
  <c r="M2" i="2"/>
  <c r="N2" i="2"/>
  <c r="O2" i="2"/>
  <c r="P2" i="2"/>
  <c r="Q2" i="2"/>
  <c r="R2" i="2"/>
  <c r="S2" i="2"/>
  <c r="T2" i="2"/>
  <c r="C2" i="2"/>
  <c r="A71" i="2" l="1"/>
  <c r="A60" i="2"/>
  <c r="A208" i="2"/>
  <c r="A558" i="2"/>
  <c r="A39" i="2"/>
  <c r="A176" i="2"/>
  <c r="A311" i="2"/>
  <c r="A259" i="2"/>
  <c r="A422" i="2"/>
  <c r="A153" i="2"/>
  <c r="A310" i="2"/>
  <c r="A361" i="2"/>
  <c r="A524" i="2"/>
  <c r="A257" i="2"/>
  <c r="A319" i="2"/>
  <c r="A329" i="2"/>
  <c r="A235" i="2"/>
  <c r="A88" i="2"/>
  <c r="A308" i="2"/>
  <c r="A276" i="2"/>
  <c r="A182" i="2"/>
  <c r="A244" i="2"/>
  <c r="A388" i="2"/>
  <c r="A398" i="2"/>
  <c r="A510" i="2"/>
  <c r="A89" i="2"/>
  <c r="A96" i="2"/>
  <c r="A583" i="2"/>
  <c r="A230" i="2"/>
  <c r="A304" i="2"/>
  <c r="A436" i="2"/>
  <c r="A550" i="2"/>
  <c r="A129" i="2"/>
  <c r="A573" i="2"/>
  <c r="A118" i="2"/>
  <c r="A192" i="2"/>
  <c r="A458" i="2"/>
  <c r="A469" i="2"/>
  <c r="A509" i="2"/>
  <c r="A33" i="2"/>
  <c r="A159" i="2"/>
  <c r="A437" i="2"/>
  <c r="A551" i="2"/>
  <c r="A572" i="2"/>
  <c r="A61" i="2"/>
  <c r="A209" i="2"/>
  <c r="A251" i="2"/>
  <c r="A333" i="2"/>
  <c r="A496" i="2"/>
  <c r="I47" i="16"/>
  <c r="J47" i="21"/>
  <c r="B412" i="2"/>
  <c r="A31" i="2"/>
  <c r="H47" i="17" s="1"/>
  <c r="A373" i="2"/>
  <c r="A424" i="2"/>
  <c r="A553" i="2"/>
  <c r="A564" i="2"/>
  <c r="A863" i="2"/>
  <c r="A909" i="2"/>
  <c r="A8" i="2"/>
  <c r="A20" i="2"/>
  <c r="A82" i="2"/>
  <c r="A93" i="2"/>
  <c r="A116" i="2"/>
  <c r="A277" i="2"/>
  <c r="A288" i="2"/>
  <c r="A423" i="2"/>
  <c r="A455" i="2"/>
  <c r="A497" i="2"/>
  <c r="A518" i="2"/>
  <c r="A778" i="2"/>
  <c r="A830" i="2"/>
  <c r="A960" i="2"/>
  <c r="A681" i="2"/>
  <c r="A744" i="2"/>
  <c r="A928" i="2"/>
  <c r="A80" i="2"/>
  <c r="A168" i="2"/>
  <c r="A275" i="2"/>
  <c r="A798" i="2"/>
  <c r="A829" i="2"/>
  <c r="A840" i="2"/>
  <c r="A916" i="2"/>
  <c r="A938" i="2"/>
  <c r="A69" i="2"/>
  <c r="A179" i="2"/>
  <c r="A231" i="2"/>
  <c r="A359" i="2"/>
  <c r="A680" i="2"/>
  <c r="A379" i="2"/>
  <c r="A623" i="2"/>
  <c r="A732" i="2"/>
  <c r="A839" i="2"/>
  <c r="A1000" i="2"/>
  <c r="A358" i="2"/>
  <c r="A462" i="2"/>
  <c r="A473" i="2"/>
  <c r="A484" i="2"/>
  <c r="A869" i="2"/>
  <c r="A144" i="2"/>
  <c r="A315" i="2"/>
  <c r="A429" i="2"/>
  <c r="A451" i="2"/>
  <c r="A461" i="2"/>
  <c r="A569" i="2"/>
  <c r="A601" i="2"/>
  <c r="A611" i="2"/>
  <c r="A710" i="2"/>
  <c r="A751" i="2"/>
  <c r="A967" i="2"/>
  <c r="A989" i="2"/>
  <c r="A3" i="2"/>
  <c r="A688" i="2"/>
  <c r="A988" i="2"/>
  <c r="A197" i="2"/>
  <c r="A502" i="2"/>
  <c r="A677" i="2"/>
  <c r="A98" i="2"/>
  <c r="A397" i="2"/>
  <c r="A588" i="2"/>
  <c r="A856" i="2"/>
  <c r="A944" i="2"/>
  <c r="A86" i="2"/>
  <c r="A163" i="2"/>
  <c r="A577" i="2"/>
  <c r="A642" i="2"/>
  <c r="A676" i="2"/>
  <c r="A771" i="2"/>
  <c r="A195" i="2"/>
  <c r="A385" i="2"/>
  <c r="A630" i="2"/>
  <c r="A696" i="2"/>
  <c r="A824" i="2"/>
  <c r="A911" i="2"/>
  <c r="A933" i="2"/>
  <c r="A84" i="2"/>
  <c r="A204" i="2"/>
  <c r="A332" i="2"/>
  <c r="A384" i="2"/>
  <c r="A618" i="2"/>
  <c r="A629" i="2"/>
  <c r="A932" i="2"/>
  <c r="A309" i="2"/>
  <c r="A704" i="2"/>
  <c r="A973" i="2"/>
  <c r="A698" i="2"/>
  <c r="A969" i="2"/>
  <c r="A827" i="2"/>
  <c r="A741" i="2"/>
  <c r="A523" i="2"/>
  <c r="A576" i="2"/>
  <c r="A781" i="2"/>
  <c r="A148" i="2"/>
  <c r="A468" i="2"/>
  <c r="A479" i="2"/>
  <c r="A489" i="2"/>
  <c r="A652" i="2"/>
  <c r="A115" i="2"/>
  <c r="A297" i="2"/>
  <c r="A478" i="2"/>
  <c r="A143" i="2"/>
  <c r="A859" i="2"/>
  <c r="A915" i="2"/>
  <c r="A699" i="2"/>
  <c r="A200" i="2"/>
  <c r="A242" i="2"/>
  <c r="A421" i="2"/>
  <c r="A368" i="2"/>
  <c r="A48" i="2"/>
  <c r="A58" i="2"/>
  <c r="A633" i="2"/>
  <c r="A743" i="2"/>
  <c r="A884" i="2"/>
  <c r="A972" i="2"/>
  <c r="A501" i="2"/>
  <c r="A533" i="2"/>
  <c r="A982" i="2"/>
  <c r="A57" i="2"/>
  <c r="A490" i="2"/>
  <c r="A521" i="2"/>
  <c r="A532" i="2"/>
  <c r="A621" i="2"/>
  <c r="A742" i="2"/>
  <c r="A860" i="2"/>
  <c r="A12" i="2"/>
  <c r="A337" i="2"/>
  <c r="A348" i="2"/>
  <c r="A411" i="2"/>
  <c r="A444" i="2"/>
  <c r="A686" i="2"/>
  <c r="A719" i="2"/>
  <c r="A729" i="2"/>
  <c r="A816" i="2"/>
  <c r="A867" i="2"/>
  <c r="A942" i="2"/>
  <c r="A63" i="2"/>
  <c r="A336" i="2"/>
  <c r="A453" i="2"/>
  <c r="A552" i="2"/>
  <c r="A617" i="2"/>
  <c r="A770" i="2"/>
  <c r="A879" i="2"/>
  <c r="A891" i="2"/>
  <c r="A902" i="2"/>
  <c r="A262" i="2"/>
  <c r="A528" i="2"/>
  <c r="A987" i="2"/>
  <c r="A324" i="2"/>
  <c r="A419" i="2"/>
  <c r="A516" i="2"/>
  <c r="A616" i="2"/>
  <c r="A227" i="2"/>
  <c r="A292" i="2"/>
  <c r="A823" i="2"/>
  <c r="A30" i="2"/>
  <c r="A515" i="2"/>
  <c r="A582" i="2"/>
  <c r="A615" i="2"/>
  <c r="A736" i="2"/>
  <c r="A964" i="2"/>
  <c r="A130" i="2"/>
  <c r="A162" i="2"/>
  <c r="A216" i="2"/>
  <c r="A604" i="2"/>
  <c r="A812" i="2"/>
  <c r="A843" i="2"/>
  <c r="A19" i="2"/>
  <c r="A280" i="2"/>
  <c r="A301" i="2"/>
  <c r="A692" i="2"/>
  <c r="A215" i="2"/>
  <c r="A799" i="2"/>
  <c r="A941" i="2"/>
  <c r="A59" i="2"/>
  <c r="A81" i="2"/>
  <c r="A160" i="2"/>
  <c r="A183" i="2"/>
  <c r="A908" i="2"/>
  <c r="A290" i="2"/>
  <c r="A442" i="2"/>
  <c r="A591" i="2"/>
  <c r="A807" i="2"/>
  <c r="A878" i="2"/>
  <c r="A957" i="2"/>
  <c r="A158" i="2"/>
  <c r="A193" i="2"/>
  <c r="A203" i="2"/>
  <c r="A300" i="2"/>
  <c r="A408" i="2"/>
  <c r="A452" i="2"/>
  <c r="A531" i="2"/>
  <c r="A567" i="2"/>
  <c r="A603" i="2"/>
  <c r="A660" i="2"/>
  <c r="A718" i="2"/>
  <c r="A728" i="2"/>
  <c r="A795" i="2"/>
  <c r="A520" i="2"/>
  <c r="A852" i="2"/>
  <c r="A991" i="2"/>
  <c r="A100" i="2"/>
  <c r="A111" i="2"/>
  <c r="A136" i="2"/>
  <c r="A146" i="2"/>
  <c r="A343" i="2"/>
  <c r="A417" i="2"/>
  <c r="A441" i="2"/>
  <c r="A530" i="2"/>
  <c r="A555" i="2"/>
  <c r="A590" i="2"/>
  <c r="A706" i="2"/>
  <c r="A717" i="2"/>
  <c r="A841" i="2"/>
  <c r="A851" i="2"/>
  <c r="A990" i="2"/>
  <c r="A740" i="2"/>
  <c r="A842" i="2"/>
  <c r="A135" i="2"/>
  <c r="A212" i="2"/>
  <c r="A440" i="2"/>
  <c r="A682" i="2"/>
  <c r="A760" i="2"/>
  <c r="A75" i="2"/>
  <c r="A110" i="2"/>
  <c r="A243" i="2"/>
  <c r="A396" i="2"/>
  <c r="A416" i="2"/>
  <c r="A428" i="2"/>
  <c r="A517" i="2"/>
  <c r="A529" i="2"/>
  <c r="A670" i="2"/>
  <c r="A693" i="2"/>
  <c r="A828" i="2"/>
  <c r="A849" i="2"/>
  <c r="A977" i="2"/>
  <c r="A679" i="2"/>
  <c r="A746" i="2"/>
  <c r="A328" i="2"/>
  <c r="A492" i="2"/>
  <c r="A631" i="2"/>
  <c r="A802" i="2"/>
  <c r="A883" i="2"/>
  <c r="A906" i="2"/>
  <c r="A918" i="2"/>
  <c r="A940" i="2"/>
  <c r="A952" i="2"/>
  <c r="A996" i="2"/>
  <c r="A241" i="2"/>
  <c r="A318" i="2"/>
  <c r="A404" i="2"/>
  <c r="A2" i="2"/>
  <c r="H47" i="19" s="1"/>
  <c r="A219" i="2"/>
  <c r="A371" i="2"/>
  <c r="A95" i="2"/>
  <c r="A339" i="2"/>
  <c r="A360" i="2"/>
  <c r="A393" i="2"/>
  <c r="A457" i="2"/>
  <c r="A470" i="2"/>
  <c r="A503" i="2"/>
  <c r="A608" i="2"/>
  <c r="A779" i="2"/>
  <c r="A790" i="2"/>
  <c r="A857" i="2"/>
  <c r="A340" i="2"/>
  <c r="A504" i="2"/>
  <c r="A668" i="2"/>
  <c r="A769" i="2"/>
  <c r="A826" i="2"/>
  <c r="A264" i="2"/>
  <c r="A131" i="2"/>
  <c r="A228" i="2"/>
  <c r="A263" i="2"/>
  <c r="A283" i="2"/>
  <c r="A316" i="2"/>
  <c r="A456" i="2"/>
  <c r="A491" i="2"/>
  <c r="A584" i="2"/>
  <c r="A767" i="2"/>
  <c r="A939" i="2"/>
  <c r="A427" i="2"/>
  <c r="A777" i="2"/>
  <c r="A465" i="2"/>
  <c r="A850" i="2"/>
  <c r="A926" i="2"/>
  <c r="A937" i="2"/>
  <c r="A426" i="2"/>
  <c r="A627" i="2"/>
  <c r="A716" i="2"/>
  <c r="A600" i="2"/>
  <c r="A961" i="2"/>
  <c r="A77" i="2"/>
  <c r="A377" i="2"/>
  <c r="A548" i="2"/>
  <c r="A649" i="2"/>
  <c r="A835" i="2"/>
  <c r="A199" i="2"/>
  <c r="A331" i="2"/>
  <c r="A460" i="2"/>
  <c r="A701" i="2"/>
  <c r="A724" i="2"/>
  <c r="A808" i="2"/>
  <c r="A858" i="2"/>
  <c r="A997" i="2"/>
  <c r="A5" i="2"/>
  <c r="A29" i="2"/>
  <c r="A52" i="2"/>
  <c r="A64" i="2"/>
  <c r="A186" i="2"/>
  <c r="A198" i="2"/>
  <c r="A210" i="2"/>
  <c r="A233" i="2"/>
  <c r="A256" i="2"/>
  <c r="A282" i="2"/>
  <c r="A342" i="2"/>
  <c r="A353" i="2"/>
  <c r="A376" i="2"/>
  <c r="A399" i="2"/>
  <c r="A410" i="2"/>
  <c r="A472" i="2"/>
  <c r="A535" i="2"/>
  <c r="A610" i="2"/>
  <c r="A636" i="2"/>
  <c r="A648" i="2"/>
  <c r="A897" i="2"/>
  <c r="A921" i="2"/>
  <c r="A946" i="2"/>
  <c r="A959" i="2"/>
  <c r="A439" i="2"/>
  <c r="A298" i="2"/>
  <c r="A335" i="2"/>
  <c r="A641" i="2"/>
  <c r="A526" i="2"/>
  <c r="A776" i="2"/>
  <c r="A67" i="2"/>
  <c r="A949" i="2"/>
  <c r="A986" i="2"/>
  <c r="A44" i="2"/>
  <c r="A104" i="2"/>
  <c r="A412" i="2"/>
  <c r="A626" i="2"/>
  <c r="A899" i="2"/>
  <c r="A886" i="2"/>
  <c r="A948" i="2"/>
  <c r="A750" i="2"/>
  <c r="A16" i="2"/>
  <c r="A220" i="2"/>
  <c r="A268" i="2"/>
  <c r="A364" i="2"/>
  <c r="A595" i="2"/>
  <c r="A711" i="2"/>
  <c r="A747" i="2"/>
  <c r="A759" i="2"/>
  <c r="A783" i="2"/>
  <c r="A833" i="2"/>
  <c r="A870" i="2"/>
  <c r="A970" i="2"/>
  <c r="A995" i="2"/>
  <c r="A50" i="2"/>
  <c r="A184" i="2"/>
  <c r="A671" i="2"/>
  <c r="A238" i="2"/>
  <c r="A369" i="2"/>
  <c r="A392" i="2"/>
  <c r="A813" i="2"/>
  <c r="A499" i="2"/>
  <c r="A762" i="2"/>
  <c r="A998" i="2"/>
  <c r="A211" i="2"/>
  <c r="A49" i="2"/>
  <c r="A62" i="2"/>
  <c r="A109" i="2"/>
  <c r="A171" i="2"/>
  <c r="A196" i="2"/>
  <c r="A254" i="2"/>
  <c r="A267" i="2"/>
  <c r="A303" i="2"/>
  <c r="A350" i="2"/>
  <c r="A557" i="2"/>
  <c r="A581" i="2"/>
  <c r="A620" i="2"/>
  <c r="A721" i="2"/>
  <c r="A731" i="2"/>
  <c r="A793" i="2"/>
  <c r="A818" i="2"/>
  <c r="A981" i="2"/>
  <c r="A142" i="2"/>
  <c r="A527" i="2"/>
  <c r="A202" i="2"/>
  <c r="A976" i="2"/>
  <c r="A213" i="2"/>
  <c r="A261" i="2"/>
  <c r="A690" i="2"/>
  <c r="A962" i="2"/>
  <c r="A475" i="2"/>
  <c r="A703" i="2"/>
  <c r="A837" i="2"/>
  <c r="A127" i="2"/>
  <c r="A612" i="2"/>
  <c r="A152" i="2"/>
  <c r="A296" i="2"/>
  <c r="A848" i="2"/>
  <c r="A53" i="2"/>
  <c r="A354" i="2"/>
  <c r="A761" i="2"/>
  <c r="A217" i="2"/>
  <c r="A253" i="2"/>
  <c r="A266" i="2"/>
  <c r="A430" i="2"/>
  <c r="A632" i="2"/>
  <c r="A792" i="2"/>
  <c r="A881" i="2"/>
  <c r="A929" i="2"/>
  <c r="A35" i="2"/>
  <c r="A191" i="2"/>
  <c r="A678" i="2"/>
  <c r="A488" i="2"/>
  <c r="A589" i="2"/>
  <c r="A739" i="2"/>
  <c r="A900" i="2"/>
  <c r="A449" i="2"/>
  <c r="A913" i="2"/>
  <c r="A936" i="2"/>
  <c r="A975" i="2"/>
  <c r="A355" i="2"/>
  <c r="A367" i="2"/>
  <c r="A985" i="2"/>
  <c r="A108" i="2"/>
  <c r="A133" i="2"/>
  <c r="A169" i="2"/>
  <c r="A252" i="2"/>
  <c r="A580" i="2"/>
  <c r="A656" i="2"/>
  <c r="A780" i="2"/>
  <c r="A791" i="2"/>
  <c r="A917" i="2"/>
  <c r="A92" i="2"/>
  <c r="A542" i="2"/>
  <c r="A11" i="2"/>
  <c r="A70" i="2"/>
  <c r="A120" i="2"/>
  <c r="A181" i="2"/>
  <c r="A239" i="2"/>
  <c r="A299" i="2"/>
  <c r="A313" i="2"/>
  <c r="A382" i="2"/>
  <c r="A415" i="2"/>
  <c r="A927" i="2"/>
  <c r="A448" i="2"/>
  <c r="A599" i="2"/>
  <c r="A912" i="2"/>
  <c r="A43" i="2"/>
  <c r="A103" i="2"/>
  <c r="A151" i="2"/>
  <c r="A295" i="2"/>
  <c r="A847" i="2"/>
  <c r="A190" i="2"/>
  <c r="A438" i="2"/>
  <c r="A166" i="2"/>
  <c r="A391" i="2"/>
  <c r="A91" i="2"/>
  <c r="A260" i="2"/>
  <c r="A689" i="2"/>
  <c r="A15" i="2"/>
  <c r="A570" i="2"/>
  <c r="A758" i="2"/>
  <c r="A832" i="2"/>
  <c r="A363" i="2"/>
  <c r="A544" i="2"/>
  <c r="A943" i="2"/>
  <c r="A493" i="2"/>
  <c r="A119" i="2"/>
  <c r="A312" i="2"/>
  <c r="A357" i="2"/>
  <c r="A330" i="2"/>
  <c r="A459" i="2"/>
  <c r="A700" i="2"/>
  <c r="A28" i="2"/>
  <c r="A609" i="2"/>
  <c r="A161" i="2"/>
  <c r="A317" i="2"/>
  <c r="A659" i="2"/>
  <c r="A302" i="2"/>
  <c r="A289" i="2"/>
  <c r="A349" i="2"/>
  <c r="A372" i="2"/>
  <c r="A669" i="2"/>
  <c r="A992" i="2"/>
  <c r="A10" i="2"/>
  <c r="A180" i="2"/>
  <c r="A864" i="2"/>
  <c r="A250" i="2"/>
  <c r="A789" i="2"/>
  <c r="A141" i="2"/>
  <c r="A232" i="2"/>
  <c r="A409" i="2"/>
  <c r="A896" i="2"/>
  <c r="A958" i="2"/>
  <c r="A97" i="2"/>
  <c r="A279" i="2"/>
  <c r="A47" i="2"/>
  <c r="A132" i="2"/>
  <c r="A579" i="2"/>
  <c r="A273" i="2"/>
  <c r="A321" i="2"/>
  <c r="A433" i="2"/>
  <c r="A738" i="2"/>
  <c r="A55" i="2"/>
  <c r="A506" i="2"/>
  <c r="A935" i="2"/>
  <c r="A218" i="2"/>
  <c r="A272" i="2"/>
  <c r="A752" i="2"/>
  <c r="A26" i="2"/>
  <c r="A40" i="2"/>
  <c r="A54" i="2"/>
  <c r="A172" i="2"/>
  <c r="A187" i="2"/>
  <c r="A446" i="2"/>
  <c r="A646" i="2"/>
  <c r="A675" i="2"/>
  <c r="A707" i="2"/>
  <c r="A722" i="2"/>
  <c r="A766" i="2"/>
  <c r="A904" i="2"/>
  <c r="A966" i="2"/>
  <c r="A205" i="2"/>
  <c r="A306" i="2"/>
  <c r="A418" i="2"/>
  <c r="A547" i="2"/>
  <c r="A561" i="2"/>
  <c r="A635" i="2"/>
  <c r="A784" i="2"/>
  <c r="A27" i="2"/>
  <c r="A173" i="2"/>
  <c r="A375" i="2"/>
  <c r="A447" i="2"/>
  <c r="A647" i="2"/>
  <c r="A723" i="2"/>
  <c r="A920" i="2"/>
  <c r="A984" i="2"/>
  <c r="A287" i="2"/>
  <c r="A305" i="2"/>
  <c r="A347" i="2"/>
  <c r="A403" i="2"/>
  <c r="A546" i="2"/>
  <c r="A587" i="2"/>
  <c r="A855" i="2"/>
  <c r="A156" i="2"/>
  <c r="A271" i="2"/>
  <c r="A286" i="2"/>
  <c r="A346" i="2"/>
  <c r="A387" i="2"/>
  <c r="A402" i="2"/>
  <c r="A545" i="2"/>
  <c r="A586" i="2"/>
  <c r="A735" i="2"/>
  <c r="A822" i="2"/>
  <c r="A854" i="2"/>
  <c r="A240" i="2"/>
  <c r="A401" i="2"/>
  <c r="A24" i="2"/>
  <c r="A38" i="2"/>
  <c r="A51" i="2"/>
  <c r="A66" i="2"/>
  <c r="A126" i="2"/>
  <c r="A140" i="2"/>
  <c r="A155" i="2"/>
  <c r="A185" i="2"/>
  <c r="A201" i="2"/>
  <c r="A226" i="2"/>
  <c r="A370" i="2"/>
  <c r="A543" i="2"/>
  <c r="A658" i="2"/>
  <c r="A673" i="2"/>
  <c r="A705" i="2"/>
  <c r="A806" i="2"/>
  <c r="A821" i="2"/>
  <c r="A255" i="2"/>
  <c r="A486" i="2"/>
  <c r="A643" i="2"/>
  <c r="A687" i="2"/>
  <c r="A386" i="2"/>
  <c r="A487" i="2"/>
  <c r="A734" i="2"/>
  <c r="A7" i="2"/>
  <c r="A23" i="2"/>
  <c r="A37" i="2"/>
  <c r="A139" i="2"/>
  <c r="A154" i="2"/>
  <c r="A327" i="2"/>
  <c r="A513" i="2"/>
  <c r="A820" i="2"/>
  <c r="A866" i="2"/>
  <c r="A6" i="2"/>
  <c r="A22" i="2"/>
  <c r="A124" i="2"/>
  <c r="A138" i="2"/>
  <c r="A167" i="2"/>
  <c r="A224" i="2"/>
  <c r="A326" i="2"/>
  <c r="A498" i="2"/>
  <c r="A512" i="2"/>
  <c r="A541" i="2"/>
  <c r="A566" i="2"/>
  <c r="A655" i="2"/>
  <c r="A775" i="2"/>
  <c r="A804" i="2"/>
  <c r="A72" i="2"/>
  <c r="A87" i="2"/>
  <c r="A105" i="2"/>
  <c r="A147" i="2"/>
  <c r="A406" i="2"/>
  <c r="A466" i="2"/>
  <c r="A481" i="2"/>
  <c r="A606" i="2"/>
  <c r="A666" i="2"/>
  <c r="A107" i="2"/>
  <c r="A123" i="2"/>
  <c r="A223" i="2"/>
  <c r="A381" i="2"/>
  <c r="A483" i="2"/>
  <c r="A511" i="2"/>
  <c r="A540" i="2"/>
  <c r="A715" i="2"/>
  <c r="A338" i="2"/>
  <c r="A366" i="2"/>
  <c r="A395" i="2"/>
  <c r="A578" i="2"/>
  <c r="A593" i="2"/>
  <c r="A625" i="2"/>
  <c r="A727" i="2"/>
  <c r="A846" i="2"/>
  <c r="A895" i="2"/>
  <c r="A46" i="2"/>
  <c r="A73" i="2"/>
  <c r="A106" i="2"/>
  <c r="A122" i="2"/>
  <c r="A222" i="2"/>
  <c r="A407" i="2"/>
  <c r="A467" i="2"/>
  <c r="A482" i="2"/>
  <c r="A607" i="2"/>
  <c r="A667" i="2"/>
  <c r="A207" i="2"/>
  <c r="A247" i="2"/>
  <c r="A323" i="2"/>
  <c r="A351" i="2"/>
  <c r="A435" i="2"/>
  <c r="A495" i="2"/>
  <c r="A563" i="2"/>
  <c r="A726" i="2"/>
  <c r="A755" i="2"/>
  <c r="A772" i="2"/>
  <c r="A786" i="2"/>
  <c r="A815" i="2"/>
  <c r="A955" i="2"/>
  <c r="A56" i="2"/>
  <c r="A206" i="2"/>
  <c r="A246" i="2"/>
  <c r="A307" i="2"/>
  <c r="A322" i="2"/>
  <c r="A434" i="2"/>
  <c r="A562" i="2"/>
  <c r="A575" i="2"/>
  <c r="A695" i="2"/>
  <c r="A754" i="2"/>
  <c r="A800" i="2"/>
  <c r="A875" i="2"/>
  <c r="A954" i="2"/>
  <c r="A560" i="2"/>
  <c r="A221" i="2"/>
  <c r="A234" i="2"/>
  <c r="A352" i="2"/>
  <c r="A753" i="2"/>
  <c r="A785" i="2"/>
  <c r="A334" i="2"/>
  <c r="A525" i="2"/>
  <c r="A720" i="2"/>
  <c r="A953" i="2"/>
  <c r="A320" i="2"/>
  <c r="A494" i="2"/>
  <c r="A672" i="2"/>
  <c r="A21" i="2"/>
  <c r="A34" i="2"/>
  <c r="A480" i="2"/>
  <c r="A919" i="2"/>
  <c r="A934" i="2"/>
  <c r="A983" i="2"/>
  <c r="A137" i="2"/>
  <c r="A285" i="2"/>
  <c r="A685" i="2"/>
  <c r="A903" i="2"/>
  <c r="A432" i="2"/>
  <c r="A654" i="2"/>
  <c r="A853" i="2"/>
  <c r="A640" i="2"/>
  <c r="A885" i="2"/>
  <c r="A121" i="2"/>
  <c r="A134" i="2"/>
  <c r="A445" i="2"/>
  <c r="A592" i="2"/>
  <c r="A834" i="2"/>
  <c r="A237" i="2"/>
  <c r="A414" i="2"/>
  <c r="A819" i="2"/>
  <c r="A400" i="2"/>
  <c r="A605" i="2"/>
  <c r="A85" i="2"/>
  <c r="A574" i="2"/>
  <c r="A803" i="2"/>
  <c r="A365" i="2"/>
  <c r="A765" i="2"/>
  <c r="A865" i="2"/>
  <c r="A965" i="2"/>
  <c r="A814" i="2"/>
  <c r="A914" i="2"/>
  <c r="A14" i="2"/>
  <c r="A65" i="2"/>
  <c r="A114" i="2"/>
  <c r="A165" i="2"/>
  <c r="A214" i="2"/>
  <c r="A265" i="2"/>
  <c r="A314" i="2"/>
  <c r="A394" i="2"/>
  <c r="A474" i="2"/>
  <c r="A554" i="2"/>
  <c r="A634" i="2"/>
  <c r="A714" i="2"/>
  <c r="A345" i="2"/>
  <c r="A425" i="2"/>
  <c r="A505" i="2"/>
  <c r="A585" i="2"/>
  <c r="A665" i="2"/>
  <c r="A745" i="2"/>
  <c r="A845" i="2"/>
  <c r="A945" i="2"/>
  <c r="A794" i="2"/>
  <c r="A894" i="2"/>
  <c r="A994" i="2"/>
  <c r="A45" i="2"/>
  <c r="A145" i="2"/>
  <c r="A194" i="2"/>
  <c r="A245" i="2"/>
  <c r="A294" i="2"/>
  <c r="A374" i="2"/>
  <c r="A454" i="2"/>
  <c r="A534" i="2"/>
  <c r="A614" i="2"/>
  <c r="A694" i="2"/>
  <c r="A825" i="2"/>
  <c r="A925" i="2"/>
  <c r="A325" i="2"/>
  <c r="A405" i="2"/>
  <c r="A485" i="2"/>
  <c r="A565" i="2"/>
  <c r="A645" i="2"/>
  <c r="A725" i="2"/>
  <c r="A774" i="2"/>
  <c r="A874" i="2"/>
  <c r="A974" i="2"/>
  <c r="A25" i="2"/>
  <c r="A74" i="2"/>
  <c r="A125" i="2"/>
  <c r="A174" i="2"/>
  <c r="A225" i="2"/>
  <c r="A274" i="2"/>
  <c r="A94" i="2"/>
  <c r="A514" i="2"/>
  <c r="A594" i="2"/>
  <c r="A674" i="2"/>
  <c r="A805" i="2"/>
  <c r="A905" i="2"/>
  <c r="H47" i="8" l="1"/>
  <c r="J47" i="16"/>
  <c r="F47" i="8"/>
  <c r="J47" i="18"/>
  <c r="I47" i="8"/>
  <c r="I47" i="19"/>
  <c r="J47" i="15"/>
  <c r="E47" i="19"/>
  <c r="J5" i="4"/>
  <c r="E47" i="11"/>
  <c r="I47" i="11"/>
  <c r="H47" i="18"/>
  <c r="E47" i="20"/>
  <c r="E47" i="13"/>
  <c r="E47" i="21"/>
  <c r="F47" i="13"/>
  <c r="I47" i="18"/>
  <c r="I47" i="15"/>
  <c r="F47" i="20"/>
  <c r="G47" i="20" s="1"/>
  <c r="H47" i="15"/>
  <c r="J47" i="8"/>
  <c r="I47" i="17"/>
  <c r="F47" i="18"/>
  <c r="E47" i="16"/>
  <c r="I47" i="20"/>
  <c r="J47" i="11"/>
  <c r="I47" i="21"/>
  <c r="E47" i="15"/>
  <c r="E47" i="18"/>
  <c r="H47" i="16"/>
  <c r="F47" i="15"/>
  <c r="H47" i="11"/>
  <c r="E62" i="24"/>
  <c r="D62" i="24"/>
  <c r="I61" i="24"/>
  <c r="H61" i="24"/>
  <c r="I64" i="24"/>
  <c r="H64" i="24"/>
  <c r="G64" i="24"/>
  <c r="E61" i="24"/>
  <c r="I57" i="24"/>
  <c r="G54" i="24"/>
  <c r="E51" i="24"/>
  <c r="I47" i="24"/>
  <c r="G43" i="24"/>
  <c r="E40" i="24"/>
  <c r="I36" i="24"/>
  <c r="G33" i="24"/>
  <c r="E30" i="24"/>
  <c r="I26" i="24"/>
  <c r="G23" i="24"/>
  <c r="F20" i="24"/>
  <c r="D17" i="24"/>
  <c r="H13" i="24"/>
  <c r="F10" i="24"/>
  <c r="D7" i="24"/>
  <c r="I64" i="21"/>
  <c r="E64" i="24"/>
  <c r="D64" i="24"/>
  <c r="I63" i="24"/>
  <c r="H63" i="24"/>
  <c r="G63" i="24"/>
  <c r="E63" i="24"/>
  <c r="I59" i="24"/>
  <c r="G56" i="24"/>
  <c r="E53" i="24"/>
  <c r="I49" i="24"/>
  <c r="G46" i="24"/>
  <c r="E42" i="24"/>
  <c r="I38" i="24"/>
  <c r="G35" i="24"/>
  <c r="E32" i="24"/>
  <c r="I28" i="24"/>
  <c r="G25" i="24"/>
  <c r="E22" i="24"/>
  <c r="D19" i="24"/>
  <c r="H15" i="24"/>
  <c r="F12" i="24"/>
  <c r="D9" i="24"/>
  <c r="H5" i="24"/>
  <c r="F63" i="21"/>
  <c r="I56" i="21"/>
  <c r="F53" i="21"/>
  <c r="J45" i="21"/>
  <c r="H42" i="21"/>
  <c r="E39" i="21"/>
  <c r="J35" i="21"/>
  <c r="H32" i="21"/>
  <c r="E29" i="21"/>
  <c r="J25" i="21"/>
  <c r="H22" i="21"/>
  <c r="E19" i="21"/>
  <c r="E10" i="21"/>
  <c r="E7" i="21"/>
  <c r="J63" i="20"/>
  <c r="H60" i="20"/>
  <c r="E57" i="20"/>
  <c r="J53" i="20"/>
  <c r="H50" i="20"/>
  <c r="F46" i="20"/>
  <c r="G46" i="20" s="1"/>
  <c r="I39" i="20"/>
  <c r="F36" i="20"/>
  <c r="I29" i="20"/>
  <c r="F26" i="20"/>
  <c r="G26" i="20" s="1"/>
  <c r="J19" i="20"/>
  <c r="I16" i="20"/>
  <c r="J13" i="20"/>
  <c r="I64" i="19"/>
  <c r="F61" i="19"/>
  <c r="I54" i="19"/>
  <c r="F51" i="19"/>
  <c r="J43" i="19"/>
  <c r="H40" i="19"/>
  <c r="E37" i="19"/>
  <c r="J33" i="19"/>
  <c r="H30" i="19"/>
  <c r="E27" i="19"/>
  <c r="J23" i="19"/>
  <c r="H20" i="19"/>
  <c r="H17" i="19"/>
  <c r="H14" i="19"/>
  <c r="I11" i="19"/>
  <c r="J8" i="19"/>
  <c r="H5" i="19"/>
  <c r="E62" i="18"/>
  <c r="J58" i="18"/>
  <c r="H55" i="18"/>
  <c r="E52" i="18"/>
  <c r="G52" i="18" s="1"/>
  <c r="J48" i="18"/>
  <c r="I44" i="18"/>
  <c r="F41" i="18"/>
  <c r="I34" i="18"/>
  <c r="F31" i="18"/>
  <c r="I24" i="18"/>
  <c r="F21" i="18"/>
  <c r="G21" i="18" s="1"/>
  <c r="E18" i="18"/>
  <c r="E12" i="18"/>
  <c r="F9" i="18"/>
  <c r="G9" i="18" s="1"/>
  <c r="E6" i="18"/>
  <c r="J62" i="17"/>
  <c r="H59" i="17"/>
  <c r="E56" i="17"/>
  <c r="J52" i="17"/>
  <c r="H49" i="17"/>
  <c r="F45" i="17"/>
  <c r="I62" i="24"/>
  <c r="G59" i="24"/>
  <c r="E56" i="24"/>
  <c r="I52" i="24"/>
  <c r="G49" i="24"/>
  <c r="E46" i="24"/>
  <c r="I41" i="24"/>
  <c r="G38" i="24"/>
  <c r="E35" i="24"/>
  <c r="I31" i="24"/>
  <c r="G28" i="24"/>
  <c r="E25" i="24"/>
  <c r="H18" i="24"/>
  <c r="F15" i="24"/>
  <c r="D12" i="24"/>
  <c r="H8" i="24"/>
  <c r="F5" i="24"/>
  <c r="I59" i="21"/>
  <c r="F56" i="21"/>
  <c r="I49" i="21"/>
  <c r="H45" i="21"/>
  <c r="E42" i="21"/>
  <c r="J38" i="21"/>
  <c r="H35" i="21"/>
  <c r="E32" i="21"/>
  <c r="J28" i="21"/>
  <c r="H25" i="21"/>
  <c r="E22" i="21"/>
  <c r="J18" i="21"/>
  <c r="I15" i="21"/>
  <c r="J12" i="21"/>
  <c r="J6" i="21"/>
  <c r="H63" i="20"/>
  <c r="E60" i="20"/>
  <c r="J56" i="20"/>
  <c r="H53" i="20"/>
  <c r="E50" i="20"/>
  <c r="I42" i="20"/>
  <c r="F39" i="20"/>
  <c r="G39" i="20" s="1"/>
  <c r="I32" i="20"/>
  <c r="F29" i="20"/>
  <c r="I22" i="20"/>
  <c r="H19" i="20"/>
  <c r="F16" i="20"/>
  <c r="H13" i="20"/>
  <c r="I10" i="20"/>
  <c r="I7" i="20"/>
  <c r="F64" i="19"/>
  <c r="I57" i="19"/>
  <c r="F54" i="19"/>
  <c r="J46" i="19"/>
  <c r="H43" i="19"/>
  <c r="E40" i="19"/>
  <c r="J36" i="19"/>
  <c r="H33" i="19"/>
  <c r="E30" i="19"/>
  <c r="J26" i="19"/>
  <c r="H23" i="19"/>
  <c r="E20" i="19"/>
  <c r="E17" i="19"/>
  <c r="E14" i="19"/>
  <c r="F11" i="19"/>
  <c r="G11" i="19" s="1"/>
  <c r="H8" i="19"/>
  <c r="E5" i="19"/>
  <c r="J61" i="18"/>
  <c r="H58" i="18"/>
  <c r="E55" i="18"/>
  <c r="J51" i="18"/>
  <c r="H48" i="18"/>
  <c r="F44" i="18"/>
  <c r="G44" i="18" s="1"/>
  <c r="I37" i="18"/>
  <c r="F34" i="18"/>
  <c r="G34" i="18" s="1"/>
  <c r="I27" i="18"/>
  <c r="F24" i="18"/>
  <c r="G24" i="18" s="1"/>
  <c r="J17" i="18"/>
  <c r="J14" i="18"/>
  <c r="J5" i="18"/>
  <c r="H62" i="17"/>
  <c r="E59" i="17"/>
  <c r="H62" i="24"/>
  <c r="F59" i="24"/>
  <c r="D56" i="24"/>
  <c r="H52" i="24"/>
  <c r="F49" i="24"/>
  <c r="D46" i="24"/>
  <c r="H41" i="24"/>
  <c r="F38" i="24"/>
  <c r="D35" i="24"/>
  <c r="H31" i="24"/>
  <c r="F28" i="24"/>
  <c r="D25" i="24"/>
  <c r="I21" i="24"/>
  <c r="G18" i="24"/>
  <c r="E15" i="24"/>
  <c r="I11" i="24"/>
  <c r="G8" i="24"/>
  <c r="E5" i="24"/>
  <c r="J62" i="21"/>
  <c r="H59" i="21"/>
  <c r="E56" i="21"/>
  <c r="J52" i="21"/>
  <c r="H49" i="21"/>
  <c r="F45" i="21"/>
  <c r="I38" i="21"/>
  <c r="F35" i="21"/>
  <c r="I28" i="21"/>
  <c r="F25" i="21"/>
  <c r="G25" i="21" s="1"/>
  <c r="I18" i="21"/>
  <c r="H15" i="21"/>
  <c r="I12" i="21"/>
  <c r="J9" i="21"/>
  <c r="I6" i="21"/>
  <c r="F63" i="20"/>
  <c r="I56" i="20"/>
  <c r="F53" i="20"/>
  <c r="G53" i="20" s="1"/>
  <c r="J45" i="20"/>
  <c r="H42" i="20"/>
  <c r="E39" i="20"/>
  <c r="J35" i="20"/>
  <c r="H32" i="20"/>
  <c r="E29" i="20"/>
  <c r="J25" i="20"/>
  <c r="H22" i="20"/>
  <c r="F19" i="20"/>
  <c r="E16" i="20"/>
  <c r="F13" i="20"/>
  <c r="H10" i="20"/>
  <c r="H7" i="20"/>
  <c r="E64" i="19"/>
  <c r="J60" i="19"/>
  <c r="H57" i="19"/>
  <c r="E54" i="19"/>
  <c r="J50" i="19"/>
  <c r="I46" i="19"/>
  <c r="F43" i="19"/>
  <c r="G43" i="19" s="1"/>
  <c r="I36" i="19"/>
  <c r="F33" i="19"/>
  <c r="I26" i="19"/>
  <c r="F23" i="19"/>
  <c r="E11" i="19"/>
  <c r="F8" i="19"/>
  <c r="I61" i="18"/>
  <c r="F58" i="18"/>
  <c r="G58" i="18" s="1"/>
  <c r="I51" i="18"/>
  <c r="F48" i="18"/>
  <c r="E44" i="18"/>
  <c r="J40" i="18"/>
  <c r="H37" i="18"/>
  <c r="E34" i="18"/>
  <c r="J30" i="18"/>
  <c r="H27" i="18"/>
  <c r="E24" i="18"/>
  <c r="J20" i="18"/>
  <c r="I17" i="18"/>
  <c r="I14" i="18"/>
  <c r="J11" i="18"/>
  <c r="I5" i="18"/>
  <c r="F62" i="17"/>
  <c r="I55" i="17"/>
  <c r="F52" i="17"/>
  <c r="G52" i="17" s="1"/>
  <c r="J44" i="17"/>
  <c r="H41" i="17"/>
  <c r="E38" i="17"/>
  <c r="J34" i="17"/>
  <c r="D59" i="24"/>
  <c r="D55" i="24"/>
  <c r="I50" i="24"/>
  <c r="I46" i="24"/>
  <c r="F41" i="24"/>
  <c r="F37" i="24"/>
  <c r="E33" i="24"/>
  <c r="E29" i="24"/>
  <c r="H24" i="24"/>
  <c r="D21" i="24"/>
  <c r="I16" i="24"/>
  <c r="I12" i="24"/>
  <c r="F8" i="24"/>
  <c r="F4" i="24"/>
  <c r="H61" i="21"/>
  <c r="J57" i="21"/>
  <c r="F50" i="21"/>
  <c r="I45" i="21"/>
  <c r="I41" i="21"/>
  <c r="J37" i="21"/>
  <c r="F30" i="21"/>
  <c r="H26" i="21"/>
  <c r="I22" i="21"/>
  <c r="H18" i="21"/>
  <c r="J8" i="21"/>
  <c r="E61" i="20"/>
  <c r="H57" i="20"/>
  <c r="E53" i="20"/>
  <c r="H49" i="20"/>
  <c r="F41" i="20"/>
  <c r="H37" i="20"/>
  <c r="J33" i="20"/>
  <c r="E30" i="20"/>
  <c r="E26" i="20"/>
  <c r="F22" i="20"/>
  <c r="I18" i="20"/>
  <c r="E15" i="20"/>
  <c r="J8" i="20"/>
  <c r="E5" i="20"/>
  <c r="E61" i="19"/>
  <c r="F57" i="19"/>
  <c r="H53" i="19"/>
  <c r="J49" i="19"/>
  <c r="F45" i="19"/>
  <c r="H41" i="19"/>
  <c r="J37" i="19"/>
  <c r="J29" i="19"/>
  <c r="E22" i="19"/>
  <c r="I18" i="19"/>
  <c r="F15" i="19"/>
  <c r="G15" i="19" s="1"/>
  <c r="E12" i="19"/>
  <c r="J64" i="18"/>
  <c r="E57" i="18"/>
  <c r="H53" i="18"/>
  <c r="I49" i="18"/>
  <c r="E37" i="18"/>
  <c r="F33" i="18"/>
  <c r="G33" i="18" s="1"/>
  <c r="I29" i="18"/>
  <c r="E22" i="18"/>
  <c r="I18" i="18"/>
  <c r="I11" i="18"/>
  <c r="I8" i="18"/>
  <c r="J64" i="17"/>
  <c r="F57" i="17"/>
  <c r="G57" i="17" s="1"/>
  <c r="I53" i="17"/>
  <c r="I45" i="17"/>
  <c r="H38" i="17"/>
  <c r="H31" i="17"/>
  <c r="E28" i="17"/>
  <c r="J24" i="17"/>
  <c r="H21" i="17"/>
  <c r="F18" i="17"/>
  <c r="E15" i="17"/>
  <c r="F12" i="17"/>
  <c r="H9" i="17"/>
  <c r="F6" i="17"/>
  <c r="G6" i="17" s="1"/>
  <c r="I59" i="16"/>
  <c r="F56" i="16"/>
  <c r="G56" i="16" s="1"/>
  <c r="I49" i="16"/>
  <c r="H45" i="16"/>
  <c r="E42" i="16"/>
  <c r="J38" i="16"/>
  <c r="H35" i="16"/>
  <c r="E32" i="16"/>
  <c r="J28" i="16"/>
  <c r="I58" i="24"/>
  <c r="I54" i="24"/>
  <c r="H50" i="24"/>
  <c r="H46" i="24"/>
  <c r="E41" i="24"/>
  <c r="E37" i="24"/>
  <c r="D33" i="24"/>
  <c r="D29" i="24"/>
  <c r="G24" i="24"/>
  <c r="I20" i="24"/>
  <c r="H16" i="24"/>
  <c r="H12" i="24"/>
  <c r="E8" i="24"/>
  <c r="E4" i="24"/>
  <c r="F61" i="21"/>
  <c r="I57" i="21"/>
  <c r="J53" i="21"/>
  <c r="F62" i="24"/>
  <c r="G57" i="24"/>
  <c r="G53" i="24"/>
  <c r="D49" i="24"/>
  <c r="D45" i="24"/>
  <c r="I39" i="24"/>
  <c r="I35" i="24"/>
  <c r="F31" i="24"/>
  <c r="F27" i="24"/>
  <c r="E23" i="24"/>
  <c r="G19" i="24"/>
  <c r="D15" i="24"/>
  <c r="D11" i="24"/>
  <c r="I6" i="24"/>
  <c r="J63" i="21"/>
  <c r="E60" i="21"/>
  <c r="F52" i="21"/>
  <c r="G52" i="21" s="1"/>
  <c r="I48" i="21"/>
  <c r="F40" i="21"/>
  <c r="H36" i="21"/>
  <c r="I32" i="21"/>
  <c r="H28" i="21"/>
  <c r="I24" i="21"/>
  <c r="F17" i="21"/>
  <c r="J10" i="21"/>
  <c r="H7" i="21"/>
  <c r="E63" i="20"/>
  <c r="H59" i="20"/>
  <c r="I55" i="20"/>
  <c r="J51" i="20"/>
  <c r="E48" i="20"/>
  <c r="I43" i="20"/>
  <c r="E32" i="20"/>
  <c r="F28" i="20"/>
  <c r="G28" i="20" s="1"/>
  <c r="I24" i="20"/>
  <c r="H17" i="20"/>
  <c r="J10" i="20"/>
  <c r="E7" i="20"/>
  <c r="F63" i="19"/>
  <c r="I59" i="19"/>
  <c r="E52" i="19"/>
  <c r="H48" i="19"/>
  <c r="J39" i="19"/>
  <c r="E32" i="19"/>
  <c r="H28" i="19"/>
  <c r="I24" i="19"/>
  <c r="J20" i="19"/>
  <c r="F17" i="19"/>
  <c r="G17" i="19" s="1"/>
  <c r="I10" i="19"/>
  <c r="E7" i="19"/>
  <c r="H63" i="18"/>
  <c r="I59" i="18"/>
  <c r="J55" i="18"/>
  <c r="E43" i="18"/>
  <c r="H39" i="18"/>
  <c r="J35" i="18"/>
  <c r="F28" i="18"/>
  <c r="G28" i="18" s="1"/>
  <c r="H24" i="18"/>
  <c r="H20" i="18"/>
  <c r="J16" i="18"/>
  <c r="I13" i="18"/>
  <c r="H10" i="18"/>
  <c r="F7" i="18"/>
  <c r="H63" i="17"/>
  <c r="I59" i="17"/>
  <c r="J55" i="17"/>
  <c r="H48" i="17"/>
  <c r="H40" i="17"/>
  <c r="G58" i="24"/>
  <c r="I53" i="24"/>
  <c r="H48" i="24"/>
  <c r="D43" i="24"/>
  <c r="D38" i="24"/>
  <c r="F33" i="24"/>
  <c r="D28" i="24"/>
  <c r="F23" i="24"/>
  <c r="I18" i="24"/>
  <c r="D14" i="24"/>
  <c r="F9" i="24"/>
  <c r="D4" i="24"/>
  <c r="I60" i="21"/>
  <c r="E43" i="21"/>
  <c r="H34" i="21"/>
  <c r="I30" i="21"/>
  <c r="F26" i="21"/>
  <c r="G26" i="21" s="1"/>
  <c r="J21" i="21"/>
  <c r="F14" i="21"/>
  <c r="G14" i="21" s="1"/>
  <c r="E11" i="21"/>
  <c r="I7" i="21"/>
  <c r="J54" i="20"/>
  <c r="I50" i="20"/>
  <c r="H45" i="20"/>
  <c r="I41" i="20"/>
  <c r="I37" i="20"/>
  <c r="I33" i="20"/>
  <c r="H29" i="20"/>
  <c r="E25" i="20"/>
  <c r="E21" i="20"/>
  <c r="F17" i="20"/>
  <c r="I13" i="20"/>
  <c r="F6" i="20"/>
  <c r="G6" i="20" s="1"/>
  <c r="E62" i="19"/>
  <c r="E58" i="19"/>
  <c r="J53" i="19"/>
  <c r="I49" i="19"/>
  <c r="J44" i="19"/>
  <c r="J40" i="19"/>
  <c r="F36" i="19"/>
  <c r="G36" i="19" s="1"/>
  <c r="H32" i="19"/>
  <c r="F28" i="19"/>
  <c r="F24" i="19"/>
  <c r="E16" i="19"/>
  <c r="F9" i="19"/>
  <c r="F5" i="19"/>
  <c r="J56" i="18"/>
  <c r="J52" i="18"/>
  <c r="I48" i="18"/>
  <c r="I43" i="18"/>
  <c r="J39" i="18"/>
  <c r="I35" i="18"/>
  <c r="I31" i="18"/>
  <c r="F27" i="18"/>
  <c r="F23" i="18"/>
  <c r="G23" i="18" s="1"/>
  <c r="H19" i="18"/>
  <c r="H15" i="18"/>
  <c r="H8" i="18"/>
  <c r="F64" i="17"/>
  <c r="G64" i="17" s="1"/>
  <c r="F60" i="17"/>
  <c r="G60" i="17" s="1"/>
  <c r="F56" i="17"/>
  <c r="G56" i="17" s="1"/>
  <c r="F48" i="17"/>
  <c r="I43" i="17"/>
  <c r="F36" i="17"/>
  <c r="J32" i="17"/>
  <c r="F29" i="17"/>
  <c r="J25" i="17"/>
  <c r="F22" i="17"/>
  <c r="I15" i="17"/>
  <c r="I12" i="17"/>
  <c r="I9" i="17"/>
  <c r="E6" i="17"/>
  <c r="J62" i="16"/>
  <c r="F59" i="16"/>
  <c r="G59" i="16" s="1"/>
  <c r="J55" i="16"/>
  <c r="H52" i="16"/>
  <c r="I44" i="16"/>
  <c r="E41" i="16"/>
  <c r="I37" i="16"/>
  <c r="E34" i="16"/>
  <c r="I30" i="16"/>
  <c r="E27" i="16"/>
  <c r="J23" i="16"/>
  <c r="H20" i="16"/>
  <c r="H17" i="16"/>
  <c r="H14" i="16"/>
  <c r="I11" i="16"/>
  <c r="J8" i="16"/>
  <c r="H5" i="16"/>
  <c r="E62" i="15"/>
  <c r="J58" i="15"/>
  <c r="H55" i="15"/>
  <c r="E52" i="15"/>
  <c r="J48" i="15"/>
  <c r="I44" i="15"/>
  <c r="F41" i="15"/>
  <c r="I34" i="15"/>
  <c r="F31" i="15"/>
  <c r="G31" i="15" s="1"/>
  <c r="I24" i="15"/>
  <c r="F21" i="15"/>
  <c r="G21" i="15" s="1"/>
  <c r="E18" i="15"/>
  <c r="E15" i="15"/>
  <c r="E12" i="15"/>
  <c r="F9" i="15"/>
  <c r="G9" i="15" s="1"/>
  <c r="E6" i="15"/>
  <c r="J62" i="13"/>
  <c r="H59" i="13"/>
  <c r="E56" i="13"/>
  <c r="J52" i="13"/>
  <c r="H49" i="13"/>
  <c r="F45" i="13"/>
  <c r="I38" i="13"/>
  <c r="F35" i="13"/>
  <c r="G35" i="13" s="1"/>
  <c r="I28" i="13"/>
  <c r="F25" i="13"/>
  <c r="G25" i="13" s="1"/>
  <c r="F63" i="24"/>
  <c r="F57" i="24"/>
  <c r="F52" i="24"/>
  <c r="H47" i="24"/>
  <c r="D42" i="24"/>
  <c r="H36" i="24"/>
  <c r="D32" i="24"/>
  <c r="D27" i="24"/>
  <c r="F22" i="24"/>
  <c r="H17" i="24"/>
  <c r="D13" i="24"/>
  <c r="H7" i="24"/>
  <c r="F59" i="21"/>
  <c r="E55" i="21"/>
  <c r="E51" i="21"/>
  <c r="F46" i="21"/>
  <c r="I37" i="21"/>
  <c r="I33" i="21"/>
  <c r="I29" i="21"/>
  <c r="I13" i="21"/>
  <c r="F10" i="21"/>
  <c r="G10" i="21" s="1"/>
  <c r="E6" i="21"/>
  <c r="E62" i="20"/>
  <c r="E58" i="20"/>
  <c r="F49" i="20"/>
  <c r="G49" i="20" s="1"/>
  <c r="I44" i="20"/>
  <c r="I40" i="20"/>
  <c r="I36" i="20"/>
  <c r="J32" i="20"/>
  <c r="E28" i="20"/>
  <c r="E24" i="20"/>
  <c r="F20" i="20"/>
  <c r="G20" i="20" s="1"/>
  <c r="I12" i="20"/>
  <c r="F9" i="20"/>
  <c r="G9" i="20" s="1"/>
  <c r="H5" i="20"/>
  <c r="J56" i="19"/>
  <c r="J52" i="19"/>
  <c r="J48" i="19"/>
  <c r="H39" i="19"/>
  <c r="H35" i="19"/>
  <c r="H31" i="19"/>
  <c r="H27" i="19"/>
  <c r="E19" i="19"/>
  <c r="H15" i="19"/>
  <c r="E8" i="19"/>
  <c r="E64" i="18"/>
  <c r="E60" i="18"/>
  <c r="H51" i="18"/>
  <c r="I46" i="18"/>
  <c r="I42" i="18"/>
  <c r="J38" i="18"/>
  <c r="J34" i="18"/>
  <c r="H30" i="18"/>
  <c r="H26" i="18"/>
  <c r="H22" i="18"/>
  <c r="H18" i="18"/>
  <c r="H14" i="18"/>
  <c r="I7" i="18"/>
  <c r="F63" i="17"/>
  <c r="E51" i="17"/>
  <c r="I46" i="17"/>
  <c r="J42" i="17"/>
  <c r="E39" i="17"/>
  <c r="H35" i="17"/>
  <c r="H28" i="17"/>
  <c r="F21" i="17"/>
  <c r="G21" i="17" s="1"/>
  <c r="J14" i="17"/>
  <c r="J11" i="17"/>
  <c r="J8" i="17"/>
  <c r="F5" i="17"/>
  <c r="H58" i="16"/>
  <c r="I51" i="16"/>
  <c r="E48" i="16"/>
  <c r="J43" i="16"/>
  <c r="F40" i="16"/>
  <c r="J36" i="16"/>
  <c r="F33" i="16"/>
  <c r="J29" i="16"/>
  <c r="F26" i="16"/>
  <c r="G26" i="16" s="1"/>
  <c r="J19" i="16"/>
  <c r="I16" i="16"/>
  <c r="J13" i="16"/>
  <c r="I64" i="15"/>
  <c r="F61" i="15"/>
  <c r="I54" i="15"/>
  <c r="G61" i="24"/>
  <c r="I56" i="24"/>
  <c r="I51" i="24"/>
  <c r="E47" i="24"/>
  <c r="I40" i="24"/>
  <c r="E36" i="24"/>
  <c r="D31" i="24"/>
  <c r="F26" i="24"/>
  <c r="H21" i="24"/>
  <c r="E17" i="24"/>
  <c r="H11" i="24"/>
  <c r="E7" i="24"/>
  <c r="E63" i="21"/>
  <c r="J58" i="21"/>
  <c r="I54" i="21"/>
  <c r="I50" i="21"/>
  <c r="E45" i="21"/>
  <c r="F41" i="21"/>
  <c r="E37" i="21"/>
  <c r="E33" i="21"/>
  <c r="F24" i="21"/>
  <c r="G24" i="21" s="1"/>
  <c r="H20" i="21"/>
  <c r="H16" i="21"/>
  <c r="E13" i="21"/>
  <c r="I9" i="21"/>
  <c r="I5" i="21"/>
  <c r="I61" i="20"/>
  <c r="I57" i="20"/>
  <c r="J52" i="20"/>
  <c r="J48" i="20"/>
  <c r="E44" i="20"/>
  <c r="E40" i="20"/>
  <c r="J31" i="20"/>
  <c r="I27" i="20"/>
  <c r="I23" i="20"/>
  <c r="I15" i="20"/>
  <c r="E12" i="20"/>
  <c r="J64" i="19"/>
  <c r="F60" i="19"/>
  <c r="G60" i="19" s="1"/>
  <c r="F56" i="19"/>
  <c r="G56" i="19" s="1"/>
  <c r="F52" i="19"/>
  <c r="G52" i="19" s="1"/>
  <c r="E48" i="19"/>
  <c r="H26" i="19"/>
  <c r="H22" i="19"/>
  <c r="H18" i="19"/>
  <c r="H11" i="19"/>
  <c r="I7" i="19"/>
  <c r="I63" i="18"/>
  <c r="H59" i="18"/>
  <c r="E46" i="18"/>
  <c r="E42" i="18"/>
  <c r="F38" i="18"/>
  <c r="G38" i="18" s="1"/>
  <c r="J33" i="18"/>
  <c r="J21" i="18"/>
  <c r="H17" i="18"/>
  <c r="I10" i="18"/>
  <c r="I62" i="17"/>
  <c r="H58" i="17"/>
  <c r="H54" i="17"/>
  <c r="I50" i="17"/>
  <c r="E46" i="17"/>
  <c r="F42" i="17"/>
  <c r="I38" i="17"/>
  <c r="F31" i="17"/>
  <c r="J27" i="17"/>
  <c r="F24" i="17"/>
  <c r="J20" i="17"/>
  <c r="H17" i="17"/>
  <c r="F14" i="17"/>
  <c r="G14" i="17" s="1"/>
  <c r="F11" i="17"/>
  <c r="F8" i="17"/>
  <c r="J64" i="16"/>
  <c r="H61" i="16"/>
  <c r="H54" i="16"/>
  <c r="E51" i="16"/>
  <c r="J46" i="16"/>
  <c r="F43" i="16"/>
  <c r="J39" i="16"/>
  <c r="F36" i="16"/>
  <c r="J32" i="16"/>
  <c r="F29" i="16"/>
  <c r="G29" i="16" s="1"/>
  <c r="F61" i="24"/>
  <c r="H56" i="24"/>
  <c r="H51" i="24"/>
  <c r="D47" i="24"/>
  <c r="H40" i="24"/>
  <c r="D36" i="24"/>
  <c r="I30" i="24"/>
  <c r="E26" i="24"/>
  <c r="G21" i="24"/>
  <c r="G16" i="24"/>
  <c r="G11" i="24"/>
  <c r="H6" i="24"/>
  <c r="I58" i="21"/>
  <c r="H54" i="21"/>
  <c r="H50" i="21"/>
  <c r="E41" i="21"/>
  <c r="F28" i="21"/>
  <c r="G28" i="21" s="1"/>
  <c r="E24" i="21"/>
  <c r="F20" i="21"/>
  <c r="F16" i="21"/>
  <c r="G16" i="21" s="1"/>
  <c r="H9" i="21"/>
  <c r="H5" i="21"/>
  <c r="H61" i="20"/>
  <c r="F57" i="20"/>
  <c r="I52" i="20"/>
  <c r="I48" i="20"/>
  <c r="I35" i="20"/>
  <c r="I31" i="20"/>
  <c r="H27" i="20"/>
  <c r="H23" i="20"/>
  <c r="I19" i="20"/>
  <c r="H15" i="20"/>
  <c r="I8" i="20"/>
  <c r="H64" i="19"/>
  <c r="E60" i="19"/>
  <c r="E56" i="19"/>
  <c r="J42" i="19"/>
  <c r="J38" i="19"/>
  <c r="J34" i="19"/>
  <c r="J30" i="19"/>
  <c r="F26" i="19"/>
  <c r="F22" i="19"/>
  <c r="F18" i="19"/>
  <c r="J14" i="19"/>
  <c r="H7" i="19"/>
  <c r="F63" i="18"/>
  <c r="F59" i="18"/>
  <c r="J54" i="18"/>
  <c r="J50" i="18"/>
  <c r="E38" i="18"/>
  <c r="I33" i="18"/>
  <c r="J29" i="18"/>
  <c r="J25" i="18"/>
  <c r="I21" i="18"/>
  <c r="F17" i="18"/>
  <c r="G17" i="18" s="1"/>
  <c r="F10" i="18"/>
  <c r="G10" i="18" s="1"/>
  <c r="J6" i="18"/>
  <c r="E62" i="17"/>
  <c r="F58" i="17"/>
  <c r="G58" i="17" s="1"/>
  <c r="F54" i="17"/>
  <c r="G54" i="17" s="1"/>
  <c r="H50" i="17"/>
  <c r="E42" i="17"/>
  <c r="F38" i="17"/>
  <c r="I34" i="17"/>
  <c r="E31" i="17"/>
  <c r="I27" i="17"/>
  <c r="E24" i="17"/>
  <c r="I20" i="17"/>
  <c r="F17" i="17"/>
  <c r="E14" i="17"/>
  <c r="E11" i="17"/>
  <c r="E8" i="17"/>
  <c r="I64" i="16"/>
  <c r="F61" i="16"/>
  <c r="J57" i="16"/>
  <c r="F54" i="16"/>
  <c r="G54" i="16" s="1"/>
  <c r="I46" i="16"/>
  <c r="E43" i="16"/>
  <c r="I39" i="16"/>
  <c r="H57" i="24"/>
  <c r="F51" i="24"/>
  <c r="E45" i="24"/>
  <c r="E38" i="24"/>
  <c r="F32" i="24"/>
  <c r="I25" i="24"/>
  <c r="D20" i="24"/>
  <c r="E14" i="24"/>
  <c r="I7" i="24"/>
  <c r="E48" i="21"/>
  <c r="J42" i="21"/>
  <c r="J27" i="21"/>
  <c r="E23" i="21"/>
  <c r="E18" i="21"/>
  <c r="E14" i="21"/>
  <c r="H10" i="21"/>
  <c r="E5" i="21"/>
  <c r="F60" i="20"/>
  <c r="F55" i="20"/>
  <c r="G55" i="20" s="1"/>
  <c r="F50" i="20"/>
  <c r="G50" i="20" s="1"/>
  <c r="H44" i="20"/>
  <c r="J39" i="20"/>
  <c r="F30" i="20"/>
  <c r="G30" i="20" s="1"/>
  <c r="J24" i="20"/>
  <c r="F11" i="20"/>
  <c r="J51" i="19"/>
  <c r="E46" i="19"/>
  <c r="J41" i="19"/>
  <c r="F27" i="19"/>
  <c r="J21" i="19"/>
  <c r="I17" i="19"/>
  <c r="F13" i="19"/>
  <c r="G13" i="19" s="1"/>
  <c r="I9" i="19"/>
  <c r="H64" i="18"/>
  <c r="J59" i="18"/>
  <c r="H54" i="18"/>
  <c r="H44" i="18"/>
  <c r="I39" i="18"/>
  <c r="H34" i="18"/>
  <c r="F29" i="18"/>
  <c r="G29" i="18" s="1"/>
  <c r="J19" i="18"/>
  <c r="E11" i="18"/>
  <c r="H61" i="17"/>
  <c r="E52" i="17"/>
  <c r="H42" i="17"/>
  <c r="I37" i="17"/>
  <c r="I33" i="17"/>
  <c r="I29" i="17"/>
  <c r="F25" i="17"/>
  <c r="G25" i="17" s="1"/>
  <c r="F13" i="17"/>
  <c r="J9" i="17"/>
  <c r="H5" i="17"/>
  <c r="E61" i="16"/>
  <c r="E57" i="16"/>
  <c r="E53" i="16"/>
  <c r="E49" i="16"/>
  <c r="E44" i="16"/>
  <c r="H39" i="16"/>
  <c r="F35" i="16"/>
  <c r="G35" i="16" s="1"/>
  <c r="F31" i="16"/>
  <c r="G31" i="16" s="1"/>
  <c r="F27" i="16"/>
  <c r="G27" i="16" s="1"/>
  <c r="H23" i="16"/>
  <c r="H16" i="16"/>
  <c r="F13" i="16"/>
  <c r="G13" i="16" s="1"/>
  <c r="F10" i="16"/>
  <c r="G10" i="16" s="1"/>
  <c r="E7" i="16"/>
  <c r="H63" i="15"/>
  <c r="J59" i="15"/>
  <c r="F56" i="15"/>
  <c r="G56" i="15" s="1"/>
  <c r="I52" i="15"/>
  <c r="E49" i="15"/>
  <c r="J44" i="15"/>
  <c r="E41" i="15"/>
  <c r="J37" i="15"/>
  <c r="F34" i="15"/>
  <c r="G34" i="15" s="1"/>
  <c r="J30" i="15"/>
  <c r="H27" i="15"/>
  <c r="H20" i="15"/>
  <c r="F17" i="15"/>
  <c r="G17" i="15" s="1"/>
  <c r="H64" i="13"/>
  <c r="H57" i="13"/>
  <c r="H50" i="13"/>
  <c r="E46" i="13"/>
  <c r="I42" i="13"/>
  <c r="F39" i="13"/>
  <c r="G39" i="13" s="1"/>
  <c r="J35" i="13"/>
  <c r="F32" i="13"/>
  <c r="H25" i="13"/>
  <c r="J18" i="13"/>
  <c r="J15" i="13"/>
  <c r="E10" i="13"/>
  <c r="E7" i="13"/>
  <c r="J63" i="8"/>
  <c r="H60" i="8"/>
  <c r="E57" i="8"/>
  <c r="J53" i="8"/>
  <c r="H50" i="8"/>
  <c r="F46" i="8"/>
  <c r="G46" i="8" s="1"/>
  <c r="I39" i="8"/>
  <c r="F36" i="8"/>
  <c r="G36" i="8" s="1"/>
  <c r="I29" i="8"/>
  <c r="F26" i="8"/>
  <c r="D63" i="24"/>
  <c r="H55" i="24"/>
  <c r="D50" i="24"/>
  <c r="I42" i="24"/>
  <c r="G36" i="24"/>
  <c r="F30" i="24"/>
  <c r="E24" i="24"/>
  <c r="F18" i="24"/>
  <c r="G12" i="24"/>
  <c r="E6" i="24"/>
  <c r="J56" i="21"/>
  <c r="J51" i="21"/>
  <c r="H46" i="21"/>
  <c r="H41" i="21"/>
  <c r="I36" i="21"/>
  <c r="I31" i="21"/>
  <c r="I21" i="21"/>
  <c r="H17" i="21"/>
  <c r="F13" i="21"/>
  <c r="G13" i="21" s="1"/>
  <c r="F64" i="20"/>
  <c r="E59" i="20"/>
  <c r="F54" i="20"/>
  <c r="F43" i="20"/>
  <c r="G43" i="20" s="1"/>
  <c r="H38" i="20"/>
  <c r="E34" i="20"/>
  <c r="I28" i="20"/>
  <c r="F23" i="20"/>
  <c r="G23" i="20" s="1"/>
  <c r="H18" i="20"/>
  <c r="F14" i="20"/>
  <c r="E10" i="20"/>
  <c r="I60" i="19"/>
  <c r="I55" i="19"/>
  <c r="I50" i="19"/>
  <c r="E45" i="19"/>
  <c r="I40" i="19"/>
  <c r="I35" i="19"/>
  <c r="I25" i="19"/>
  <c r="F16" i="19"/>
  <c r="G16" i="19" s="1"/>
  <c r="I12" i="19"/>
  <c r="I8" i="19"/>
  <c r="I53" i="18"/>
  <c r="H38" i="18"/>
  <c r="J32" i="18"/>
  <c r="H28" i="18"/>
  <c r="H23" i="18"/>
  <c r="J18" i="18"/>
  <c r="H5" i="18"/>
  <c r="I60" i="17"/>
  <c r="H55" i="17"/>
  <c r="F51" i="17"/>
  <c r="J45" i="17"/>
  <c r="E41" i="17"/>
  <c r="J36" i="17"/>
  <c r="I32" i="17"/>
  <c r="I28" i="17"/>
  <c r="J19" i="17"/>
  <c r="F16" i="17"/>
  <c r="G16" i="17" s="1"/>
  <c r="H12" i="17"/>
  <c r="I8" i="17"/>
  <c r="E64" i="16"/>
  <c r="F60" i="16"/>
  <c r="E56" i="16"/>
  <c r="E52" i="16"/>
  <c r="F48" i="16"/>
  <c r="J42" i="16"/>
  <c r="H38" i="16"/>
  <c r="H34" i="16"/>
  <c r="F30" i="16"/>
  <c r="E26" i="16"/>
  <c r="I22" i="16"/>
  <c r="E19" i="16"/>
  <c r="J15" i="16"/>
  <c r="I12" i="16"/>
  <c r="I9" i="16"/>
  <c r="F6" i="16"/>
  <c r="G6" i="16" s="1"/>
  <c r="I62" i="15"/>
  <c r="F55" i="15"/>
  <c r="G55" i="15" s="1"/>
  <c r="I51" i="15"/>
  <c r="E48" i="15"/>
  <c r="J43" i="15"/>
  <c r="F40" i="15"/>
  <c r="H33" i="15"/>
  <c r="I26" i="15"/>
  <c r="E23" i="15"/>
  <c r="J19" i="15"/>
  <c r="H16" i="15"/>
  <c r="F13" i="15"/>
  <c r="G13" i="15" s="1"/>
  <c r="F10" i="15"/>
  <c r="E7" i="15"/>
  <c r="I63" i="13"/>
  <c r="E60" i="13"/>
  <c r="I56" i="13"/>
  <c r="E53" i="13"/>
  <c r="I49" i="13"/>
  <c r="E45" i="13"/>
  <c r="I60" i="24"/>
  <c r="E55" i="24"/>
  <c r="I48" i="24"/>
  <c r="F42" i="24"/>
  <c r="F35" i="24"/>
  <c r="H29" i="24"/>
  <c r="H23" i="24"/>
  <c r="I17" i="24"/>
  <c r="E11" i="24"/>
  <c r="G5" i="24"/>
  <c r="E61" i="21"/>
  <c r="J55" i="21"/>
  <c r="F51" i="21"/>
  <c r="G51" i="21" s="1"/>
  <c r="I40" i="21"/>
  <c r="E31" i="21"/>
  <c r="E26" i="21"/>
  <c r="E21" i="21"/>
  <c r="J16" i="21"/>
  <c r="H12" i="21"/>
  <c r="H8" i="21"/>
  <c r="I63" i="20"/>
  <c r="I58" i="20"/>
  <c r="I53" i="20"/>
  <c r="J42" i="20"/>
  <c r="F33" i="20"/>
  <c r="J27" i="20"/>
  <c r="J22" i="20"/>
  <c r="J9" i="20"/>
  <c r="F5" i="20"/>
  <c r="J59" i="19"/>
  <c r="E55" i="19"/>
  <c r="E50" i="19"/>
  <c r="H44" i="19"/>
  <c r="I39" i="19"/>
  <c r="E25" i="19"/>
  <c r="J15" i="19"/>
  <c r="F7" i="19"/>
  <c r="G7" i="19" s="1"/>
  <c r="H62" i="18"/>
  <c r="H57" i="18"/>
  <c r="F42" i="18"/>
  <c r="G42" i="18" s="1"/>
  <c r="F37" i="18"/>
  <c r="G37" i="18" s="1"/>
  <c r="F32" i="18"/>
  <c r="G32" i="18" s="1"/>
  <c r="J27" i="18"/>
  <c r="J22" i="18"/>
  <c r="E17" i="18"/>
  <c r="F13" i="18"/>
  <c r="I9" i="18"/>
  <c r="F50" i="17"/>
  <c r="I40" i="17"/>
  <c r="E36" i="17"/>
  <c r="E32" i="17"/>
  <c r="H27" i="17"/>
  <c r="H23" i="17"/>
  <c r="F19" i="17"/>
  <c r="J15" i="17"/>
  <c r="J7" i="17"/>
  <c r="I63" i="16"/>
  <c r="J59" i="16"/>
  <c r="H55" i="16"/>
  <c r="H51" i="16"/>
  <c r="H46" i="16"/>
  <c r="F42" i="16"/>
  <c r="G42" i="16" s="1"/>
  <c r="J33" i="16"/>
  <c r="I29" i="16"/>
  <c r="I25" i="16"/>
  <c r="E22" i="16"/>
  <c r="I18" i="16"/>
  <c r="F15" i="16"/>
  <c r="E12" i="16"/>
  <c r="E9" i="16"/>
  <c r="J5" i="16"/>
  <c r="F58" i="15"/>
  <c r="G58" i="15" s="1"/>
  <c r="J54" i="15"/>
  <c r="E51" i="15"/>
  <c r="J46" i="15"/>
  <c r="F43" i="15"/>
  <c r="G43" i="15" s="1"/>
  <c r="J39" i="15"/>
  <c r="H36" i="15"/>
  <c r="H29" i="15"/>
  <c r="E26" i="15"/>
  <c r="I22" i="15"/>
  <c r="F19" i="15"/>
  <c r="G19" i="15" s="1"/>
  <c r="I6" i="15"/>
  <c r="E63" i="13"/>
  <c r="I59" i="13"/>
  <c r="H60" i="24"/>
  <c r="H54" i="24"/>
  <c r="G48" i="24"/>
  <c r="G41" i="24"/>
  <c r="I34" i="24"/>
  <c r="G29" i="24"/>
  <c r="D23" i="24"/>
  <c r="G17" i="24"/>
  <c r="I10" i="24"/>
  <c r="D5" i="24"/>
  <c r="I55" i="21"/>
  <c r="J44" i="21"/>
  <c r="H40" i="21"/>
  <c r="I35" i="21"/>
  <c r="I16" i="21"/>
  <c r="F12" i="21"/>
  <c r="G12" i="21" s="1"/>
  <c r="F8" i="21"/>
  <c r="G8" i="21" s="1"/>
  <c r="H58" i="20"/>
  <c r="F42" i="20"/>
  <c r="G42" i="20" s="1"/>
  <c r="J37" i="20"/>
  <c r="E33" i="20"/>
  <c r="F27" i="20"/>
  <c r="E22" i="20"/>
  <c r="E13" i="20"/>
  <c r="I9" i="20"/>
  <c r="H59" i="19"/>
  <c r="F44" i="19"/>
  <c r="G44" i="19" s="1"/>
  <c r="F39" i="19"/>
  <c r="I34" i="19"/>
  <c r="I29" i="19"/>
  <c r="I15" i="19"/>
  <c r="F62" i="18"/>
  <c r="G62" i="18" s="1"/>
  <c r="F57" i="18"/>
  <c r="G57" i="18" s="1"/>
  <c r="I52" i="18"/>
  <c r="J46" i="18"/>
  <c r="E32" i="18"/>
  <c r="E27" i="18"/>
  <c r="I22" i="18"/>
  <c r="E13" i="18"/>
  <c r="H9" i="18"/>
  <c r="I64" i="17"/>
  <c r="J59" i="17"/>
  <c r="J54" i="17"/>
  <c r="E50" i="17"/>
  <c r="I44" i="17"/>
  <c r="F40" i="17"/>
  <c r="G40" i="17" s="1"/>
  <c r="F27" i="17"/>
  <c r="G27" i="17" s="1"/>
  <c r="F23" i="17"/>
  <c r="E19" i="17"/>
  <c r="H15" i="17"/>
  <c r="I11" i="17"/>
  <c r="I7" i="17"/>
  <c r="H63" i="16"/>
  <c r="H59" i="16"/>
  <c r="F55" i="16"/>
  <c r="G55" i="16" s="1"/>
  <c r="F51" i="16"/>
  <c r="G51" i="16" s="1"/>
  <c r="F46" i="16"/>
  <c r="G46" i="16" s="1"/>
  <c r="J37" i="16"/>
  <c r="I33" i="16"/>
  <c r="H29" i="16"/>
  <c r="H25" i="16"/>
  <c r="H18" i="16"/>
  <c r="E15" i="16"/>
  <c r="I5" i="16"/>
  <c r="J61" i="15"/>
  <c r="E58" i="15"/>
  <c r="H54" i="15"/>
  <c r="I46" i="15"/>
  <c r="E43" i="15"/>
  <c r="I39" i="15"/>
  <c r="F36" i="15"/>
  <c r="J32" i="15"/>
  <c r="F29" i="15"/>
  <c r="G29" i="15" s="1"/>
  <c r="H22" i="15"/>
  <c r="E19" i="15"/>
  <c r="J12" i="15"/>
  <c r="J9" i="15"/>
  <c r="H6" i="15"/>
  <c r="F59" i="13"/>
  <c r="G59" i="13" s="1"/>
  <c r="J55" i="13"/>
  <c r="I55" i="24"/>
  <c r="E48" i="24"/>
  <c r="G39" i="24"/>
  <c r="G32" i="24"/>
  <c r="F24" i="24"/>
  <c r="F16" i="24"/>
  <c r="H9" i="24"/>
  <c r="H63" i="21"/>
  <c r="E52" i="21"/>
  <c r="J39" i="21"/>
  <c r="F34" i="21"/>
  <c r="G34" i="21" s="1"/>
  <c r="F29" i="21"/>
  <c r="G29" i="21" s="1"/>
  <c r="H23" i="21"/>
  <c r="J7" i="21"/>
  <c r="J61" i="20"/>
  <c r="H55" i="20"/>
  <c r="I49" i="20"/>
  <c r="H43" i="20"/>
  <c r="F37" i="20"/>
  <c r="G37" i="20" s="1"/>
  <c r="H31" i="20"/>
  <c r="H25" i="20"/>
  <c r="J14" i="20"/>
  <c r="F53" i="19"/>
  <c r="F41" i="19"/>
  <c r="F35" i="19"/>
  <c r="F30" i="19"/>
  <c r="G30" i="19" s="1"/>
  <c r="H24" i="19"/>
  <c r="H19" i="19"/>
  <c r="H52" i="18"/>
  <c r="F46" i="18"/>
  <c r="G46" i="18" s="1"/>
  <c r="E41" i="18"/>
  <c r="H35" i="18"/>
  <c r="E29" i="18"/>
  <c r="I23" i="18"/>
  <c r="I16" i="18"/>
  <c r="J12" i="18"/>
  <c r="E8" i="18"/>
  <c r="I51" i="17"/>
  <c r="E45" i="17"/>
  <c r="J39" i="17"/>
  <c r="H34" i="17"/>
  <c r="I24" i="17"/>
  <c r="I19" i="17"/>
  <c r="I10" i="17"/>
  <c r="J5" i="17"/>
  <c r="I60" i="16"/>
  <c r="E55" i="16"/>
  <c r="F50" i="16"/>
  <c r="H44" i="16"/>
  <c r="E39" i="16"/>
  <c r="F34" i="16"/>
  <c r="I28" i="16"/>
  <c r="F24" i="16"/>
  <c r="G24" i="16" s="1"/>
  <c r="E20" i="16"/>
  <c r="H8" i="16"/>
  <c r="E64" i="15"/>
  <c r="J55" i="15"/>
  <c r="J41" i="15"/>
  <c r="H37" i="15"/>
  <c r="F33" i="15"/>
  <c r="E29" i="15"/>
  <c r="F25" i="15"/>
  <c r="E21" i="15"/>
  <c r="E17" i="15"/>
  <c r="J13" i="15"/>
  <c r="H10" i="15"/>
  <c r="J6" i="15"/>
  <c r="F62" i="13"/>
  <c r="F58" i="13"/>
  <c r="F54" i="13"/>
  <c r="G55" i="24"/>
  <c r="D48" i="24"/>
  <c r="F39" i="24"/>
  <c r="G31" i="24"/>
  <c r="D24" i="24"/>
  <c r="E16" i="24"/>
  <c r="G9" i="24"/>
  <c r="H57" i="21"/>
  <c r="I39" i="21"/>
  <c r="E34" i="21"/>
  <c r="F23" i="21"/>
  <c r="J17" i="21"/>
  <c r="E12" i="21"/>
  <c r="F7" i="21"/>
  <c r="F61" i="20"/>
  <c r="E55" i="20"/>
  <c r="E49" i="20"/>
  <c r="E43" i="20"/>
  <c r="E37" i="20"/>
  <c r="F31" i="20"/>
  <c r="G31" i="20" s="1"/>
  <c r="F25" i="20"/>
  <c r="E19" i="20"/>
  <c r="I14" i="20"/>
  <c r="J58" i="19"/>
  <c r="E53" i="19"/>
  <c r="H46" i="19"/>
  <c r="E41" i="19"/>
  <c r="E35" i="19"/>
  <c r="E24" i="19"/>
  <c r="F19" i="19"/>
  <c r="J13" i="19"/>
  <c r="J9" i="19"/>
  <c r="J63" i="18"/>
  <c r="J57" i="18"/>
  <c r="F52" i="18"/>
  <c r="F35" i="18"/>
  <c r="G35" i="18" s="1"/>
  <c r="E23" i="18"/>
  <c r="H16" i="18"/>
  <c r="I12" i="18"/>
  <c r="J61" i="17"/>
  <c r="J56" i="17"/>
  <c r="H51" i="17"/>
  <c r="I39" i="17"/>
  <c r="F34" i="17"/>
  <c r="G34" i="17" s="1"/>
  <c r="J29" i="17"/>
  <c r="H24" i="17"/>
  <c r="H19" i="17"/>
  <c r="H10" i="17"/>
  <c r="I5" i="17"/>
  <c r="H60" i="16"/>
  <c r="E50" i="16"/>
  <c r="F44" i="16"/>
  <c r="H28" i="16"/>
  <c r="E24" i="16"/>
  <c r="F8" i="16"/>
  <c r="G8" i="16" s="1"/>
  <c r="I59" i="15"/>
  <c r="I55" i="15"/>
  <c r="J50" i="15"/>
  <c r="J45" i="15"/>
  <c r="I41" i="15"/>
  <c r="F37" i="15"/>
  <c r="E33" i="15"/>
  <c r="E25" i="15"/>
  <c r="I13" i="15"/>
  <c r="E10" i="15"/>
  <c r="F6" i="15"/>
  <c r="G6" i="15" s="1"/>
  <c r="E62" i="13"/>
  <c r="E58" i="13"/>
  <c r="E54" i="13"/>
  <c r="F50" i="13"/>
  <c r="I45" i="13"/>
  <c r="J41" i="13"/>
  <c r="E38" i="13"/>
  <c r="H34" i="13"/>
  <c r="H27" i="13"/>
  <c r="J23" i="13"/>
  <c r="H20" i="13"/>
  <c r="F17" i="13"/>
  <c r="E14" i="13"/>
  <c r="H11" i="13"/>
  <c r="H8" i="13"/>
  <c r="H61" i="8"/>
  <c r="H54" i="8"/>
  <c r="I46" i="8"/>
  <c r="E43" i="8"/>
  <c r="F55" i="24"/>
  <c r="G47" i="24"/>
  <c r="E39" i="24"/>
  <c r="E31" i="24"/>
  <c r="I23" i="24"/>
  <c r="D16" i="24"/>
  <c r="E9" i="24"/>
  <c r="I62" i="21"/>
  <c r="F57" i="21"/>
  <c r="I51" i="21"/>
  <c r="I44" i="21"/>
  <c r="H39" i="21"/>
  <c r="E28" i="21"/>
  <c r="F60" i="24"/>
  <c r="D53" i="24"/>
  <c r="F45" i="24"/>
  <c r="D37" i="24"/>
  <c r="H28" i="24"/>
  <c r="F21" i="24"/>
  <c r="F14" i="24"/>
  <c r="F6" i="24"/>
  <c r="I61" i="21"/>
  <c r="F55" i="21"/>
  <c r="G55" i="21" s="1"/>
  <c r="J49" i="21"/>
  <c r="I43" i="21"/>
  <c r="F32" i="21"/>
  <c r="G32" i="21" s="1"/>
  <c r="F15" i="21"/>
  <c r="F59" i="20"/>
  <c r="G59" i="20" s="1"/>
  <c r="H52" i="20"/>
  <c r="I46" i="20"/>
  <c r="F35" i="20"/>
  <c r="J29" i="20"/>
  <c r="J17" i="20"/>
  <c r="J12" i="20"/>
  <c r="E8" i="20"/>
  <c r="I62" i="19"/>
  <c r="E51" i="19"/>
  <c r="I44" i="19"/>
  <c r="H38" i="19"/>
  <c r="E33" i="19"/>
  <c r="E28" i="19"/>
  <c r="H12" i="19"/>
  <c r="F61" i="18"/>
  <c r="F50" i="18"/>
  <c r="G50" i="18" s="1"/>
  <c r="J44" i="18"/>
  <c r="E39" i="18"/>
  <c r="I32" i="18"/>
  <c r="I26" i="18"/>
  <c r="I20" i="18"/>
  <c r="F15" i="18"/>
  <c r="F6" i="18"/>
  <c r="E60" i="17"/>
  <c r="I54" i="17"/>
  <c r="E49" i="17"/>
  <c r="F43" i="17"/>
  <c r="H37" i="17"/>
  <c r="E27" i="17"/>
  <c r="I22" i="17"/>
  <c r="H13" i="17"/>
  <c r="F63" i="16"/>
  <c r="G63" i="16" s="1"/>
  <c r="F58" i="16"/>
  <c r="H53" i="16"/>
  <c r="I48" i="16"/>
  <c r="E37" i="16"/>
  <c r="H22" i="16"/>
  <c r="F18" i="16"/>
  <c r="F14" i="16"/>
  <c r="J10" i="16"/>
  <c r="H62" i="15"/>
  <c r="I53" i="15"/>
  <c r="I49" i="15"/>
  <c r="F44" i="15"/>
  <c r="J35" i="15"/>
  <c r="J31" i="15"/>
  <c r="J27" i="15"/>
  <c r="J23" i="15"/>
  <c r="I19" i="15"/>
  <c r="J15" i="15"/>
  <c r="F12" i="15"/>
  <c r="G12" i="15" s="1"/>
  <c r="J56" i="13"/>
  <c r="I52" i="13"/>
  <c r="J48" i="13"/>
  <c r="E44" i="13"/>
  <c r="I40" i="13"/>
  <c r="E54" i="24"/>
  <c r="I43" i="24"/>
  <c r="F34" i="24"/>
  <c r="H25" i="24"/>
  <c r="G15" i="24"/>
  <c r="D6" i="24"/>
  <c r="F60" i="21"/>
  <c r="G60" i="21" s="1"/>
  <c r="H53" i="21"/>
  <c r="I46" i="21"/>
  <c r="F39" i="21"/>
  <c r="F33" i="21"/>
  <c r="I20" i="21"/>
  <c r="J14" i="21"/>
  <c r="F9" i="21"/>
  <c r="G9" i="21" s="1"/>
  <c r="J62" i="20"/>
  <c r="H48" i="20"/>
  <c r="H41" i="20"/>
  <c r="E35" i="20"/>
  <c r="J15" i="20"/>
  <c r="F10" i="20"/>
  <c r="G10" i="20" s="1"/>
  <c r="I58" i="19"/>
  <c r="H52" i="19"/>
  <c r="H45" i="19"/>
  <c r="E38" i="19"/>
  <c r="J25" i="19"/>
  <c r="H9" i="19"/>
  <c r="H56" i="18"/>
  <c r="H50" i="18"/>
  <c r="J43" i="18"/>
  <c r="J37" i="18"/>
  <c r="I30" i="18"/>
  <c r="J24" i="18"/>
  <c r="F16" i="18"/>
  <c r="I6" i="18"/>
  <c r="J53" i="17"/>
  <c r="H29" i="17"/>
  <c r="E23" i="17"/>
  <c r="E13" i="17"/>
  <c r="E62" i="16"/>
  <c r="H56" i="16"/>
  <c r="H50" i="16"/>
  <c r="H43" i="16"/>
  <c r="F32" i="16"/>
  <c r="J26" i="16"/>
  <c r="I21" i="16"/>
  <c r="F17" i="16"/>
  <c r="F9" i="16"/>
  <c r="G9" i="16" s="1"/>
  <c r="H64" i="15"/>
  <c r="E50" i="15"/>
  <c r="H44" i="15"/>
  <c r="F39" i="15"/>
  <c r="E30" i="15"/>
  <c r="I25" i="15"/>
  <c r="J20" i="15"/>
  <c r="F16" i="15"/>
  <c r="G16" i="15" s="1"/>
  <c r="H12" i="15"/>
  <c r="I8" i="15"/>
  <c r="E64" i="13"/>
  <c r="J59" i="13"/>
  <c r="J54" i="13"/>
  <c r="I50" i="13"/>
  <c r="E41" i="13"/>
  <c r="E37" i="13"/>
  <c r="F33" i="13"/>
  <c r="G33" i="13" s="1"/>
  <c r="J29" i="13"/>
  <c r="E26" i="13"/>
  <c r="F22" i="13"/>
  <c r="G22" i="13" s="1"/>
  <c r="H15" i="13"/>
  <c r="H12" i="13"/>
  <c r="H9" i="13"/>
  <c r="H62" i="8"/>
  <c r="J58" i="8"/>
  <c r="F55" i="8"/>
  <c r="I51" i="8"/>
  <c r="E48" i="8"/>
  <c r="I43" i="8"/>
  <c r="E40" i="8"/>
  <c r="I36" i="8"/>
  <c r="E33" i="8"/>
  <c r="J29" i="8"/>
  <c r="E26" i="8"/>
  <c r="J22" i="8"/>
  <c r="H19" i="8"/>
  <c r="E16" i="8"/>
  <c r="E13" i="8"/>
  <c r="F10" i="8"/>
  <c r="G10" i="8" s="1"/>
  <c r="F7" i="8"/>
  <c r="E19" i="4"/>
  <c r="M20" i="4"/>
  <c r="K22" i="4"/>
  <c r="I24" i="4"/>
  <c r="G26" i="4"/>
  <c r="E28" i="4"/>
  <c r="N29" i="4"/>
  <c r="L31" i="4"/>
  <c r="J33" i="4"/>
  <c r="H35" i="4"/>
  <c r="F37" i="4"/>
  <c r="D39" i="4"/>
  <c r="M40" i="4"/>
  <c r="K42" i="4"/>
  <c r="I44" i="4"/>
  <c r="G46" i="4"/>
  <c r="E48" i="4"/>
  <c r="N49" i="4"/>
  <c r="L51" i="4"/>
  <c r="J53" i="4"/>
  <c r="H55" i="4"/>
  <c r="F57" i="4"/>
  <c r="N58" i="4"/>
  <c r="K60" i="4"/>
  <c r="I62" i="4"/>
  <c r="I9" i="11"/>
  <c r="I13" i="11"/>
  <c r="I17" i="11"/>
  <c r="I21" i="11"/>
  <c r="I25" i="11"/>
  <c r="H29" i="11"/>
  <c r="H33" i="11"/>
  <c r="H37" i="11"/>
  <c r="H41" i="11"/>
  <c r="H45" i="11"/>
  <c r="H50" i="11"/>
  <c r="H54" i="11"/>
  <c r="F58" i="11"/>
  <c r="F62" i="11"/>
  <c r="G62" i="11" s="1"/>
  <c r="F19" i="8"/>
  <c r="E7" i="8"/>
  <c r="F19" i="4"/>
  <c r="L22" i="4"/>
  <c r="H26" i="4"/>
  <c r="F28" i="4"/>
  <c r="D30" i="4"/>
  <c r="I35" i="4"/>
  <c r="G37" i="4"/>
  <c r="N40" i="4"/>
  <c r="L42" i="4"/>
  <c r="F48" i="4"/>
  <c r="D50" i="4"/>
  <c r="K53" i="4"/>
  <c r="D59" i="4"/>
  <c r="L60" i="4"/>
  <c r="J62" i="4"/>
  <c r="J9" i="11"/>
  <c r="J17" i="11"/>
  <c r="J21" i="11"/>
  <c r="I29" i="11"/>
  <c r="I37" i="11"/>
  <c r="I45" i="11"/>
  <c r="I50" i="11"/>
  <c r="H58" i="11"/>
  <c r="H62" i="11"/>
  <c r="D34" i="24"/>
  <c r="H14" i="24"/>
  <c r="I4" i="24"/>
  <c r="J59" i="21"/>
  <c r="J32" i="21"/>
  <c r="H14" i="21"/>
  <c r="H62" i="20"/>
  <c r="J34" i="20"/>
  <c r="J63" i="19"/>
  <c r="F58" i="19"/>
  <c r="E44" i="19"/>
  <c r="I37" i="19"/>
  <c r="F25" i="19"/>
  <c r="G25" i="19" s="1"/>
  <c r="I13" i="19"/>
  <c r="I62" i="18"/>
  <c r="F43" i="18"/>
  <c r="G43" i="18" s="1"/>
  <c r="E30" i="18"/>
  <c r="F11" i="18"/>
  <c r="G11" i="18" s="1"/>
  <c r="D54" i="24"/>
  <c r="H43" i="24"/>
  <c r="E34" i="24"/>
  <c r="F25" i="24"/>
  <c r="I14" i="24"/>
  <c r="I5" i="24"/>
  <c r="E53" i="21"/>
  <c r="E46" i="21"/>
  <c r="J26" i="21"/>
  <c r="E20" i="21"/>
  <c r="I14" i="21"/>
  <c r="E9" i="21"/>
  <c r="I62" i="20"/>
  <c r="J55" i="20"/>
  <c r="F48" i="20"/>
  <c r="G48" i="20" s="1"/>
  <c r="E41" i="20"/>
  <c r="E27" i="20"/>
  <c r="J20" i="20"/>
  <c r="F15" i="20"/>
  <c r="H58" i="19"/>
  <c r="J31" i="19"/>
  <c r="H25" i="19"/>
  <c r="J19" i="19"/>
  <c r="E9" i="19"/>
  <c r="J62" i="18"/>
  <c r="F56" i="18"/>
  <c r="G56" i="18" s="1"/>
  <c r="E50" i="18"/>
  <c r="H43" i="18"/>
  <c r="F30" i="18"/>
  <c r="G30" i="18" s="1"/>
  <c r="E16" i="18"/>
  <c r="H11" i="18"/>
  <c r="H6" i="18"/>
  <c r="F59" i="17"/>
  <c r="H53" i="17"/>
  <c r="J46" i="17"/>
  <c r="J40" i="17"/>
  <c r="E34" i="17"/>
  <c r="E29" i="17"/>
  <c r="J17" i="17"/>
  <c r="H7" i="17"/>
  <c r="H37" i="16"/>
  <c r="I26" i="16"/>
  <c r="H21" i="16"/>
  <c r="E17" i="16"/>
  <c r="F64" i="15"/>
  <c r="H59" i="15"/>
  <c r="F54" i="15"/>
  <c r="E44" i="15"/>
  <c r="E39" i="15"/>
  <c r="J34" i="15"/>
  <c r="H25" i="15"/>
  <c r="I20" i="15"/>
  <c r="E16" i="15"/>
  <c r="H8" i="15"/>
  <c r="E59" i="13"/>
  <c r="I54" i="13"/>
  <c r="E50" i="13"/>
  <c r="J44" i="13"/>
  <c r="E33" i="13"/>
  <c r="I29" i="13"/>
  <c r="E22" i="13"/>
  <c r="I18" i="13"/>
  <c r="F15" i="13"/>
  <c r="F9" i="13"/>
  <c r="G9" i="13" s="1"/>
  <c r="J5" i="13"/>
  <c r="F62" i="8"/>
  <c r="G62" i="8" s="1"/>
  <c r="I58" i="8"/>
  <c r="E55" i="8"/>
  <c r="H51" i="8"/>
  <c r="H43" i="8"/>
  <c r="H36" i="8"/>
  <c r="H29" i="8"/>
  <c r="I22" i="8"/>
  <c r="E10" i="8"/>
  <c r="N20" i="4"/>
  <c r="J24" i="4"/>
  <c r="M31" i="4"/>
  <c r="K33" i="4"/>
  <c r="E39" i="4"/>
  <c r="J44" i="4"/>
  <c r="H46" i="4"/>
  <c r="M51" i="4"/>
  <c r="I55" i="4"/>
  <c r="G57" i="4"/>
  <c r="J13" i="11"/>
  <c r="J25" i="11"/>
  <c r="I33" i="11"/>
  <c r="I41" i="11"/>
  <c r="I54" i="11"/>
  <c r="H53" i="24"/>
  <c r="F43" i="24"/>
  <c r="I24" i="24"/>
  <c r="H38" i="21"/>
  <c r="I26" i="21"/>
  <c r="I20" i="20"/>
  <c r="I51" i="19"/>
  <c r="I31" i="19"/>
  <c r="I19" i="19"/>
  <c r="E56" i="18"/>
  <c r="J36" i="18"/>
  <c r="J23" i="18"/>
  <c r="F53" i="17"/>
  <c r="G53" i="17" s="1"/>
  <c r="E60" i="24"/>
  <c r="D51" i="24"/>
  <c r="F40" i="24"/>
  <c r="G30" i="24"/>
  <c r="E21" i="24"/>
  <c r="E12" i="24"/>
  <c r="E64" i="21"/>
  <c r="J50" i="21"/>
  <c r="J43" i="21"/>
  <c r="J30" i="21"/>
  <c r="H24" i="21"/>
  <c r="F18" i="21"/>
  <c r="H6" i="21"/>
  <c r="F52" i="20"/>
  <c r="G52" i="20" s="1"/>
  <c r="I45" i="20"/>
  <c r="J18" i="20"/>
  <c r="F8" i="20"/>
  <c r="H62" i="19"/>
  <c r="H56" i="19"/>
  <c r="H49" i="19"/>
  <c r="H42" i="19"/>
  <c r="H29" i="19"/>
  <c r="J17" i="19"/>
  <c r="F12" i="19"/>
  <c r="I6" i="19"/>
  <c r="I60" i="18"/>
  <c r="F54" i="18"/>
  <c r="G54" i="18" s="1"/>
  <c r="E48" i="18"/>
  <c r="I41" i="18"/>
  <c r="E35" i="18"/>
  <c r="E28" i="18"/>
  <c r="I57" i="17"/>
  <c r="J51" i="17"/>
  <c r="F44" i="17"/>
  <c r="H32" i="17"/>
  <c r="I26" i="17"/>
  <c r="E21" i="17"/>
  <c r="H16" i="17"/>
  <c r="E59" i="16"/>
  <c r="J53" i="16"/>
  <c r="F41" i="16"/>
  <c r="J35" i="16"/>
  <c r="H30" i="16"/>
  <c r="J24" i="16"/>
  <c r="I15" i="16"/>
  <c r="H11" i="16"/>
  <c r="H7" i="16"/>
  <c r="J62" i="15"/>
  <c r="J57" i="15"/>
  <c r="F48" i="15"/>
  <c r="H42" i="15"/>
  <c r="I32" i="15"/>
  <c r="F28" i="15"/>
  <c r="I23" i="15"/>
  <c r="J18" i="15"/>
  <c r="J14" i="15"/>
  <c r="F7" i="15"/>
  <c r="G7" i="15" s="1"/>
  <c r="I57" i="13"/>
  <c r="H48" i="13"/>
  <c r="H43" i="13"/>
  <c r="I39" i="13"/>
  <c r="I35" i="13"/>
  <c r="J31" i="13"/>
  <c r="F28" i="13"/>
  <c r="G28" i="13" s="1"/>
  <c r="H24" i="13"/>
  <c r="I17" i="13"/>
  <c r="F14" i="13"/>
  <c r="G14" i="13" s="1"/>
  <c r="F11" i="13"/>
  <c r="G11" i="13" s="1"/>
  <c r="E8" i="13"/>
  <c r="I64" i="8"/>
  <c r="H57" i="8"/>
  <c r="I53" i="8"/>
  <c r="E50" i="8"/>
  <c r="I45" i="8"/>
  <c r="E42" i="8"/>
  <c r="I38" i="8"/>
  <c r="E35" i="8"/>
  <c r="J31" i="8"/>
  <c r="F28" i="8"/>
  <c r="J24" i="8"/>
  <c r="H21" i="8"/>
  <c r="E18" i="8"/>
  <c r="E9" i="8"/>
  <c r="M19" i="4"/>
  <c r="J21" i="4"/>
  <c r="H23" i="4"/>
  <c r="Q23" i="4" s="1"/>
  <c r="F25" i="4"/>
  <c r="D27" i="4"/>
  <c r="M28" i="4"/>
  <c r="K30" i="4"/>
  <c r="I32" i="4"/>
  <c r="G34" i="4"/>
  <c r="E36" i="4"/>
  <c r="N37" i="4"/>
  <c r="L39" i="4"/>
  <c r="J41" i="4"/>
  <c r="H43" i="4"/>
  <c r="F45" i="4"/>
  <c r="D47" i="4"/>
  <c r="M48" i="4"/>
  <c r="K50" i="4"/>
  <c r="I52" i="4"/>
  <c r="G54" i="4"/>
  <c r="E56" i="4"/>
  <c r="O56" i="4" s="1"/>
  <c r="N57" i="4"/>
  <c r="K59" i="4"/>
  <c r="H61" i="4"/>
  <c r="Q61" i="4" s="1"/>
  <c r="E63" i="4"/>
  <c r="O63" i="4" s="1"/>
  <c r="F7" i="11"/>
  <c r="F11" i="11"/>
  <c r="F15" i="11"/>
  <c r="F19" i="11"/>
  <c r="F23" i="11"/>
  <c r="G52" i="24"/>
  <c r="D40" i="24"/>
  <c r="I27" i="24"/>
  <c r="D18" i="24"/>
  <c r="G4" i="24"/>
  <c r="E58" i="21"/>
  <c r="F42" i="21"/>
  <c r="J34" i="21"/>
  <c r="F27" i="21"/>
  <c r="G27" i="21" s="1"/>
  <c r="J19" i="21"/>
  <c r="F58" i="20"/>
  <c r="J26" i="20"/>
  <c r="J7" i="20"/>
  <c r="I61" i="19"/>
  <c r="I45" i="19"/>
  <c r="F37" i="19"/>
  <c r="I30" i="19"/>
  <c r="I22" i="19"/>
  <c r="H10" i="19"/>
  <c r="I55" i="18"/>
  <c r="H40" i="18"/>
  <c r="J10" i="18"/>
  <c r="E64" i="17"/>
  <c r="H57" i="17"/>
  <c r="I49" i="17"/>
  <c r="I42" i="17"/>
  <c r="J35" i="17"/>
  <c r="E30" i="17"/>
  <c r="J22" i="17"/>
  <c r="H6" i="17"/>
  <c r="J45" i="16"/>
  <c r="E33" i="16"/>
  <c r="H27" i="16"/>
  <c r="E21" i="16"/>
  <c r="E16" i="16"/>
  <c r="F7" i="16"/>
  <c r="H61" i="15"/>
  <c r="J56" i="15"/>
  <c r="F51" i="15"/>
  <c r="G51" i="15" s="1"/>
  <c r="F45" i="15"/>
  <c r="E34" i="15"/>
  <c r="J28" i="15"/>
  <c r="H23" i="15"/>
  <c r="H13" i="15"/>
  <c r="E9" i="15"/>
  <c r="F64" i="13"/>
  <c r="I53" i="13"/>
  <c r="I48" i="13"/>
  <c r="E43" i="13"/>
  <c r="J38" i="13"/>
  <c r="F34" i="13"/>
  <c r="G34" i="13" s="1"/>
  <c r="F30" i="13"/>
  <c r="G30" i="13" s="1"/>
  <c r="I21" i="13"/>
  <c r="J10" i="13"/>
  <c r="J6" i="13"/>
  <c r="I54" i="8"/>
  <c r="F50" i="8"/>
  <c r="F45" i="8"/>
  <c r="F41" i="8"/>
  <c r="H37" i="8"/>
  <c r="H33" i="8"/>
  <c r="F29" i="8"/>
  <c r="H25" i="8"/>
  <c r="I21" i="8"/>
  <c r="I17" i="8"/>
  <c r="F14" i="8"/>
  <c r="G14" i="8" s="1"/>
  <c r="F11" i="8"/>
  <c r="G11" i="8" s="1"/>
  <c r="E21" i="4"/>
  <c r="O21" i="4" s="1"/>
  <c r="F23" i="4"/>
  <c r="H25" i="4"/>
  <c r="Q25" i="4" s="1"/>
  <c r="I27" i="4"/>
  <c r="J29" i="4"/>
  <c r="K31" i="4"/>
  <c r="N33" i="4"/>
  <c r="D36" i="4"/>
  <c r="F38" i="4"/>
  <c r="G40" i="4"/>
  <c r="H42" i="4"/>
  <c r="K44" i="4"/>
  <c r="L46" i="4"/>
  <c r="N48" i="4"/>
  <c r="D51" i="4"/>
  <c r="E53" i="4"/>
  <c r="F55" i="4"/>
  <c r="I57" i="4"/>
  <c r="I59" i="4"/>
  <c r="J61" i="4"/>
  <c r="J63" i="4"/>
  <c r="H8" i="11"/>
  <c r="E13" i="11"/>
  <c r="E18" i="11"/>
  <c r="I22" i="11"/>
  <c r="F27" i="11"/>
  <c r="G27" i="11" s="1"/>
  <c r="H31" i="11"/>
  <c r="J35" i="11"/>
  <c r="F40" i="11"/>
  <c r="I44" i="11"/>
  <c r="E50" i="11"/>
  <c r="J54" i="11"/>
  <c r="E59" i="11"/>
  <c r="H63" i="11"/>
  <c r="K29" i="4"/>
  <c r="F36" i="4"/>
  <c r="G38" i="4"/>
  <c r="I42" i="4"/>
  <c r="L44" i="4"/>
  <c r="E51" i="4"/>
  <c r="F53" i="4"/>
  <c r="G55" i="4"/>
  <c r="J59" i="4"/>
  <c r="I8" i="11"/>
  <c r="F18" i="11"/>
  <c r="G18" i="11" s="1"/>
  <c r="J22" i="11"/>
  <c r="E36" i="11"/>
  <c r="H40" i="11"/>
  <c r="F50" i="11"/>
  <c r="E55" i="11"/>
  <c r="I63" i="11"/>
  <c r="G27" i="24"/>
  <c r="H64" i="21"/>
  <c r="E49" i="21"/>
  <c r="J41" i="21"/>
  <c r="F5" i="21"/>
  <c r="J57" i="20"/>
  <c r="H26" i="20"/>
  <c r="H12" i="20"/>
  <c r="F29" i="19"/>
  <c r="G29" i="19" s="1"/>
  <c r="E15" i="19"/>
  <c r="E10" i="19"/>
  <c r="E40" i="18"/>
  <c r="I15" i="18"/>
  <c r="J41" i="17"/>
  <c r="F35" i="17"/>
  <c r="G35" i="17" s="1"/>
  <c r="J16" i="17"/>
  <c r="I58" i="16"/>
  <c r="F45" i="16"/>
  <c r="H26" i="16"/>
  <c r="F11" i="16"/>
  <c r="G11" i="16" s="1"/>
  <c r="J6" i="16"/>
  <c r="I50" i="15"/>
  <c r="I38" i="15"/>
  <c r="H28" i="15"/>
  <c r="I58" i="13"/>
  <c r="F53" i="13"/>
  <c r="J42" i="13"/>
  <c r="I25" i="13"/>
  <c r="J17" i="13"/>
  <c r="J13" i="13"/>
  <c r="H6" i="13"/>
  <c r="F58" i="8"/>
  <c r="G58" i="8" s="1"/>
  <c r="E54" i="8"/>
  <c r="E37" i="8"/>
  <c r="E25" i="8"/>
  <c r="F17" i="8"/>
  <c r="G17" i="8" s="1"/>
  <c r="G19" i="4"/>
  <c r="G21" i="4"/>
  <c r="J25" i="4"/>
  <c r="L29" i="4"/>
  <c r="D32" i="4"/>
  <c r="E34" i="4"/>
  <c r="H38" i="4"/>
  <c r="J42" i="4"/>
  <c r="M44" i="4"/>
  <c r="E49" i="4"/>
  <c r="J55" i="4"/>
  <c r="K57" i="4"/>
  <c r="L59" i="4"/>
  <c r="J8" i="11"/>
  <c r="H13" i="11"/>
  <c r="H27" i="11"/>
  <c r="J31" i="11"/>
  <c r="I40" i="11"/>
  <c r="J50" i="11"/>
  <c r="F55" i="11"/>
  <c r="G55" i="11" s="1"/>
  <c r="J63" i="11"/>
  <c r="H38" i="24"/>
  <c r="G14" i="24"/>
  <c r="F64" i="21"/>
  <c r="F19" i="21"/>
  <c r="J49" i="20"/>
  <c r="F18" i="20"/>
  <c r="G18" i="20" s="1"/>
  <c r="F12" i="20"/>
  <c r="H60" i="19"/>
  <c r="E36" i="19"/>
  <c r="E29" i="19"/>
  <c r="I54" i="18"/>
  <c r="F22" i="18"/>
  <c r="I63" i="17"/>
  <c r="J48" i="17"/>
  <c r="I41" i="17"/>
  <c r="E35" i="17"/>
  <c r="I16" i="17"/>
  <c r="E45" i="16"/>
  <c r="H32" i="16"/>
  <c r="H15" i="16"/>
  <c r="E11" i="16"/>
  <c r="I6" i="16"/>
  <c r="E56" i="15"/>
  <c r="H38" i="15"/>
  <c r="E28" i="15"/>
  <c r="J22" i="15"/>
  <c r="J8" i="15"/>
  <c r="H42" i="13"/>
  <c r="H29" i="13"/>
  <c r="E21" i="13"/>
  <c r="I13" i="13"/>
  <c r="F10" i="13"/>
  <c r="G10" i="13" s="1"/>
  <c r="E62" i="8"/>
  <c r="E58" i="8"/>
  <c r="J44" i="8"/>
  <c r="J32" i="8"/>
  <c r="J28" i="8"/>
  <c r="H7" i="8"/>
  <c r="H19" i="4"/>
  <c r="Q19" i="4" s="1"/>
  <c r="J23" i="4"/>
  <c r="K25" i="4"/>
  <c r="M29" i="4"/>
  <c r="H36" i="4"/>
  <c r="I38" i="4"/>
  <c r="M42" i="4"/>
  <c r="F49" i="4"/>
  <c r="G51" i="4"/>
  <c r="H53" i="4"/>
  <c r="L57" i="4"/>
  <c r="M59" i="4"/>
  <c r="M63" i="4"/>
  <c r="E14" i="11"/>
  <c r="H23" i="11"/>
  <c r="I27" i="11"/>
  <c r="H36" i="11"/>
  <c r="E51" i="11"/>
  <c r="H55" i="11"/>
  <c r="E64" i="11"/>
  <c r="G50" i="24"/>
  <c r="H26" i="24"/>
  <c r="E52" i="24"/>
  <c r="H39" i="24"/>
  <c r="H27" i="24"/>
  <c r="F17" i="24"/>
  <c r="J64" i="21"/>
  <c r="F49" i="21"/>
  <c r="G49" i="21" s="1"/>
  <c r="I34" i="21"/>
  <c r="E27" i="21"/>
  <c r="I19" i="21"/>
  <c r="J5" i="21"/>
  <c r="J50" i="20"/>
  <c r="J41" i="20"/>
  <c r="I34" i="20"/>
  <c r="I26" i="20"/>
  <c r="F7" i="20"/>
  <c r="G7" i="20" s="1"/>
  <c r="H61" i="19"/>
  <c r="I53" i="19"/>
  <c r="F10" i="19"/>
  <c r="G10" i="19" s="1"/>
  <c r="E63" i="18"/>
  <c r="F55" i="18"/>
  <c r="G55" i="18" s="1"/>
  <c r="F40" i="18"/>
  <c r="J31" i="18"/>
  <c r="J15" i="18"/>
  <c r="E10" i="18"/>
  <c r="E57" i="17"/>
  <c r="F49" i="17"/>
  <c r="G49" i="17" s="1"/>
  <c r="I35" i="17"/>
  <c r="H22" i="17"/>
  <c r="H11" i="17"/>
  <c r="J58" i="16"/>
  <c r="J52" i="16"/>
  <c r="I45" i="16"/>
  <c r="F39" i="16"/>
  <c r="G39" i="16" s="1"/>
  <c r="J11" i="16"/>
  <c r="E61" i="15"/>
  <c r="I56" i="15"/>
  <c r="E45" i="15"/>
  <c r="J38" i="15"/>
  <c r="I28" i="15"/>
  <c r="F23" i="15"/>
  <c r="G23" i="15" s="1"/>
  <c r="E13" i="15"/>
  <c r="J58" i="13"/>
  <c r="H53" i="13"/>
  <c r="F48" i="13"/>
  <c r="G48" i="13" s="1"/>
  <c r="H38" i="13"/>
  <c r="E34" i="13"/>
  <c r="E30" i="13"/>
  <c r="J25" i="13"/>
  <c r="H21" i="13"/>
  <c r="I10" i="13"/>
  <c r="I6" i="13"/>
  <c r="J62" i="8"/>
  <c r="H58" i="8"/>
  <c r="F54" i="8"/>
  <c r="E45" i="8"/>
  <c r="E41" i="8"/>
  <c r="F37" i="8"/>
  <c r="G37" i="8" s="1"/>
  <c r="F33" i="8"/>
  <c r="E29" i="8"/>
  <c r="F25" i="8"/>
  <c r="G25" i="8" s="1"/>
  <c r="F21" i="8"/>
  <c r="H17" i="8"/>
  <c r="E14" i="8"/>
  <c r="E11" i="8"/>
  <c r="J7" i="8"/>
  <c r="D19" i="4"/>
  <c r="F21" i="4"/>
  <c r="G23" i="4"/>
  <c r="I25" i="4"/>
  <c r="J27" i="4"/>
  <c r="N31" i="4"/>
  <c r="D34" i="4"/>
  <c r="H40" i="4"/>
  <c r="M46" i="4"/>
  <c r="D49" i="4"/>
  <c r="J57" i="4"/>
  <c r="K61" i="4"/>
  <c r="K63" i="4"/>
  <c r="F13" i="11"/>
  <c r="G13" i="11" s="1"/>
  <c r="I31" i="11"/>
  <c r="J44" i="11"/>
  <c r="F59" i="11"/>
  <c r="D52" i="24"/>
  <c r="D39" i="24"/>
  <c r="I15" i="24"/>
  <c r="E57" i="21"/>
  <c r="H19" i="21"/>
  <c r="H34" i="20"/>
  <c r="H36" i="19"/>
  <c r="I21" i="19"/>
  <c r="H31" i="18"/>
  <c r="J63" i="17"/>
  <c r="E22" i="17"/>
  <c r="E5" i="17"/>
  <c r="I52" i="16"/>
  <c r="I32" i="16"/>
  <c r="J20" i="16"/>
  <c r="H56" i="15"/>
  <c r="J33" i="15"/>
  <c r="J17" i="15"/>
  <c r="J63" i="13"/>
  <c r="E48" i="13"/>
  <c r="F38" i="13"/>
  <c r="F21" i="13"/>
  <c r="G21" i="13" s="1"/>
  <c r="H10" i="13"/>
  <c r="I62" i="8"/>
  <c r="J49" i="8"/>
  <c r="E21" i="8"/>
  <c r="I7" i="8"/>
  <c r="I23" i="4"/>
  <c r="K27" i="4"/>
  <c r="G36" i="4"/>
  <c r="I40" i="4"/>
  <c r="N46" i="4"/>
  <c r="F51" i="4"/>
  <c r="G53" i="4"/>
  <c r="L61" i="4"/>
  <c r="L63" i="4"/>
  <c r="H18" i="11"/>
  <c r="E23" i="11"/>
  <c r="F36" i="11"/>
  <c r="E45" i="11"/>
  <c r="H59" i="11"/>
  <c r="G51" i="24"/>
  <c r="E27" i="24"/>
  <c r="J33" i="21"/>
  <c r="J40" i="20"/>
  <c r="F34" i="20"/>
  <c r="G34" i="20" s="1"/>
  <c r="J6" i="20"/>
  <c r="I52" i="19"/>
  <c r="I43" i="19"/>
  <c r="H21" i="19"/>
  <c r="H46" i="18"/>
  <c r="E31" i="18"/>
  <c r="E15" i="18"/>
  <c r="I56" i="17"/>
  <c r="J28" i="17"/>
  <c r="E58" i="16"/>
  <c r="F52" i="16"/>
  <c r="G52" i="16" s="1"/>
  <c r="I38" i="16"/>
  <c r="I20" i="16"/>
  <c r="J60" i="15"/>
  <c r="H50" i="15"/>
  <c r="I33" i="15"/>
  <c r="I17" i="15"/>
  <c r="H63" i="13"/>
  <c r="H58" i="13"/>
  <c r="J33" i="13"/>
  <c r="E25" i="13"/>
  <c r="H17" i="13"/>
  <c r="F6" i="13"/>
  <c r="I49" i="8"/>
  <c r="J40" i="8"/>
  <c r="E17" i="8"/>
  <c r="H21" i="4"/>
  <c r="Q21" i="4" s="1"/>
  <c r="L27" i="4"/>
  <c r="E32" i="4"/>
  <c r="O32" i="4" s="1"/>
  <c r="F34" i="4"/>
  <c r="J40" i="4"/>
  <c r="N44" i="4"/>
  <c r="E47" i="4"/>
  <c r="K55" i="4"/>
  <c r="M61" i="4"/>
  <c r="E9" i="11"/>
  <c r="I18" i="11"/>
  <c r="E32" i="11"/>
  <c r="J40" i="11"/>
  <c r="F45" i="11"/>
  <c r="G45" i="11" s="1"/>
  <c r="I59" i="11"/>
  <c r="F64" i="24"/>
  <c r="D60" i="24"/>
  <c r="E49" i="24"/>
  <c r="H35" i="24"/>
  <c r="H22" i="24"/>
  <c r="F11" i="24"/>
  <c r="F62" i="21"/>
  <c r="G62" i="21" s="1"/>
  <c r="J54" i="21"/>
  <c r="F38" i="21"/>
  <c r="G38" i="21" s="1"/>
  <c r="H31" i="21"/>
  <c r="E17" i="21"/>
  <c r="H46" i="20"/>
  <c r="E17" i="20"/>
  <c r="H11" i="20"/>
  <c r="J5" i="20"/>
  <c r="F50" i="19"/>
  <c r="E42" i="19"/>
  <c r="F34" i="19"/>
  <c r="J27" i="19"/>
  <c r="F20" i="19"/>
  <c r="J7" i="19"/>
  <c r="H60" i="18"/>
  <c r="E53" i="18"/>
  <c r="F45" i="18"/>
  <c r="G45" i="18" s="1"/>
  <c r="J28" i="18"/>
  <c r="F20" i="18"/>
  <c r="J8" i="18"/>
  <c r="F61" i="17"/>
  <c r="H46" i="17"/>
  <c r="H39" i="17"/>
  <c r="F33" i="17"/>
  <c r="G33" i="17" s="1"/>
  <c r="H26" i="17"/>
  <c r="F20" i="17"/>
  <c r="E63" i="16"/>
  <c r="I50" i="16"/>
  <c r="E31" i="16"/>
  <c r="I24" i="16"/>
  <c r="H19" i="16"/>
  <c r="E14" i="16"/>
  <c r="E10" i="16"/>
  <c r="E5" i="16"/>
  <c r="F49" i="15"/>
  <c r="G49" i="15" s="1"/>
  <c r="I42" i="15"/>
  <c r="E37" i="15"/>
  <c r="I21" i="15"/>
  <c r="I11" i="15"/>
  <c r="I7" i="15"/>
  <c r="J51" i="13"/>
  <c r="F46" i="13"/>
  <c r="G46" i="13" s="1"/>
  <c r="H41" i="13"/>
  <c r="I32" i="13"/>
  <c r="H28" i="13"/>
  <c r="E24" i="13"/>
  <c r="E20" i="13"/>
  <c r="H16" i="13"/>
  <c r="E9" i="13"/>
  <c r="F5" i="13"/>
  <c r="E61" i="8"/>
  <c r="J52" i="8"/>
  <c r="J48" i="8"/>
  <c r="J39" i="8"/>
  <c r="I35" i="8"/>
  <c r="J27" i="8"/>
  <c r="E20" i="8"/>
  <c r="F16" i="8"/>
  <c r="G16" i="8" s="1"/>
  <c r="F6" i="8"/>
  <c r="G6" i="8" s="1"/>
  <c r="N19" i="4"/>
  <c r="N21" i="4"/>
  <c r="D24" i="4"/>
  <c r="E26" i="4"/>
  <c r="O26" i="4" s="1"/>
  <c r="H28" i="4"/>
  <c r="Q28" i="4" s="1"/>
  <c r="I30" i="4"/>
  <c r="K32" i="4"/>
  <c r="L34" i="4"/>
  <c r="M36" i="4"/>
  <c r="N38" i="4"/>
  <c r="F41" i="4"/>
  <c r="G43" i="4"/>
  <c r="I45" i="4"/>
  <c r="J47" i="4"/>
  <c r="K49" i="4"/>
  <c r="N51" i="4"/>
  <c r="D54" i="4"/>
  <c r="F56" i="4"/>
  <c r="F58" i="4"/>
  <c r="F60" i="4"/>
  <c r="G62" i="4"/>
  <c r="H10" i="11"/>
  <c r="E15" i="11"/>
  <c r="J19" i="11"/>
  <c r="H24" i="11"/>
  <c r="I28" i="11"/>
  <c r="E33" i="11"/>
  <c r="J37" i="11"/>
  <c r="F42" i="11"/>
  <c r="I46" i="11"/>
  <c r="E52" i="11"/>
  <c r="I60" i="11"/>
  <c r="J5" i="11"/>
  <c r="H59" i="24"/>
  <c r="F48" i="24"/>
  <c r="H34" i="24"/>
  <c r="G22" i="24"/>
  <c r="H10" i="24"/>
  <c r="E62" i="21"/>
  <c r="F54" i="21"/>
  <c r="J46" i="21"/>
  <c r="E38" i="21"/>
  <c r="F31" i="21"/>
  <c r="G31" i="21" s="1"/>
  <c r="J23" i="21"/>
  <c r="I54" i="20"/>
  <c r="E46" i="20"/>
  <c r="J38" i="20"/>
  <c r="E31" i="20"/>
  <c r="J23" i="20"/>
  <c r="E11" i="20"/>
  <c r="I5" i="20"/>
  <c r="J57" i="19"/>
  <c r="E34" i="19"/>
  <c r="I27" i="19"/>
  <c r="H13" i="19"/>
  <c r="F60" i="18"/>
  <c r="G60" i="18" s="1"/>
  <c r="E45" i="18"/>
  <c r="I36" i="18"/>
  <c r="I28" i="18"/>
  <c r="E20" i="18"/>
  <c r="F8" i="18"/>
  <c r="E61" i="17"/>
  <c r="E54" i="17"/>
  <c r="F46" i="17"/>
  <c r="F39" i="17"/>
  <c r="G39" i="17" s="1"/>
  <c r="E33" i="17"/>
  <c r="F26" i="17"/>
  <c r="E20" i="17"/>
  <c r="I14" i="17"/>
  <c r="F9" i="17"/>
  <c r="J56" i="16"/>
  <c r="I42" i="16"/>
  <c r="I36" i="16"/>
  <c r="H24" i="16"/>
  <c r="F19" i="16"/>
  <c r="F59" i="15"/>
  <c r="J53" i="15"/>
  <c r="F42" i="15"/>
  <c r="G42" i="15" s="1"/>
  <c r="I31" i="15"/>
  <c r="J26" i="15"/>
  <c r="H21" i="15"/>
  <c r="H11" i="15"/>
  <c r="H7" i="15"/>
  <c r="J61" i="13"/>
  <c r="H56" i="13"/>
  <c r="I51" i="13"/>
  <c r="F41" i="13"/>
  <c r="J36" i="13"/>
  <c r="H32" i="13"/>
  <c r="E28" i="13"/>
  <c r="F16" i="13"/>
  <c r="J12" i="13"/>
  <c r="E5" i="13"/>
  <c r="J56" i="8"/>
  <c r="I52" i="8"/>
  <c r="I48" i="8"/>
  <c r="J43" i="8"/>
  <c r="H39" i="8"/>
  <c r="H35" i="8"/>
  <c r="F47" i="24"/>
  <c r="D30" i="24"/>
  <c r="E13" i="24"/>
  <c r="E50" i="21"/>
  <c r="J40" i="21"/>
  <c r="H30" i="21"/>
  <c r="H13" i="21"/>
  <c r="F6" i="21"/>
  <c r="F38" i="20"/>
  <c r="G38" i="20" s="1"/>
  <c r="E20" i="20"/>
  <c r="J55" i="19"/>
  <c r="F46" i="19"/>
  <c r="G46" i="19" s="1"/>
  <c r="J11" i="19"/>
  <c r="J53" i="18"/>
  <c r="E25" i="18"/>
  <c r="E40" i="17"/>
  <c r="I31" i="17"/>
  <c r="I23" i="17"/>
  <c r="H62" i="16"/>
  <c r="I54" i="16"/>
  <c r="E30" i="16"/>
  <c r="J22" i="16"/>
  <c r="I10" i="16"/>
  <c r="I57" i="15"/>
  <c r="E36" i="15"/>
  <c r="F22" i="15"/>
  <c r="G22" i="15" s="1"/>
  <c r="E5" i="15"/>
  <c r="I44" i="13"/>
  <c r="E39" i="13"/>
  <c r="H33" i="13"/>
  <c r="I27" i="13"/>
  <c r="I22" i="13"/>
  <c r="F8" i="13"/>
  <c r="G8" i="13" s="1"/>
  <c r="E63" i="8"/>
  <c r="I57" i="8"/>
  <c r="E52" i="8"/>
  <c r="I40" i="8"/>
  <c r="J30" i="8"/>
  <c r="J25" i="8"/>
  <c r="J20" i="8"/>
  <c r="J15" i="8"/>
  <c r="H12" i="8"/>
  <c r="M21" i="4"/>
  <c r="K24" i="4"/>
  <c r="G27" i="4"/>
  <c r="H30" i="4"/>
  <c r="Q30" i="4" s="1"/>
  <c r="E33" i="4"/>
  <c r="M35" i="4"/>
  <c r="M38" i="4"/>
  <c r="L41" i="4"/>
  <c r="G44" i="4"/>
  <c r="I47" i="4"/>
  <c r="G50" i="4"/>
  <c r="N52" i="4"/>
  <c r="D56" i="4"/>
  <c r="K58" i="4"/>
  <c r="G61" i="4"/>
  <c r="H11" i="11"/>
  <c r="E17" i="11"/>
  <c r="E24" i="11"/>
  <c r="J29" i="11"/>
  <c r="F35" i="11"/>
  <c r="G35" i="11" s="1"/>
  <c r="J41" i="11"/>
  <c r="H48" i="11"/>
  <c r="J53" i="11"/>
  <c r="F60" i="11"/>
  <c r="G60" i="11" s="1"/>
  <c r="E5" i="11"/>
  <c r="I25" i="8"/>
  <c r="F12" i="8"/>
  <c r="G12" i="8" s="1"/>
  <c r="J8" i="8"/>
  <c r="L24" i="4"/>
  <c r="H27" i="4"/>
  <c r="F33" i="4"/>
  <c r="N35" i="4"/>
  <c r="F39" i="4"/>
  <c r="H44" i="4"/>
  <c r="H50" i="4"/>
  <c r="G56" i="4"/>
  <c r="I61" i="4"/>
  <c r="I11" i="11"/>
  <c r="F24" i="11"/>
  <c r="G24" i="11" s="1"/>
  <c r="E30" i="11"/>
  <c r="E42" i="11"/>
  <c r="I48" i="11"/>
  <c r="H60" i="11"/>
  <c r="E10" i="24"/>
  <c r="F21" i="21"/>
  <c r="I63" i="19"/>
  <c r="F55" i="19"/>
  <c r="J35" i="19"/>
  <c r="H33" i="18"/>
  <c r="J7" i="18"/>
  <c r="I58" i="17"/>
  <c r="J44" i="16"/>
  <c r="E29" i="16"/>
  <c r="F57" i="15"/>
  <c r="I35" i="15"/>
  <c r="I15" i="15"/>
  <c r="J64" i="13"/>
  <c r="J57" i="13"/>
  <c r="F44" i="13"/>
  <c r="E27" i="13"/>
  <c r="J7" i="13"/>
  <c r="J51" i="8"/>
  <c r="F40" i="8"/>
  <c r="G40" i="8" s="1"/>
  <c r="H30" i="8"/>
  <c r="H15" i="8"/>
  <c r="E12" i="8"/>
  <c r="I19" i="4"/>
  <c r="M27" i="4"/>
  <c r="L30" i="4"/>
  <c r="I36" i="4"/>
  <c r="N41" i="4"/>
  <c r="I50" i="4"/>
  <c r="I53" i="4"/>
  <c r="H56" i="4"/>
  <c r="Q56" i="4" s="1"/>
  <c r="N61" i="4"/>
  <c r="E6" i="11"/>
  <c r="I24" i="11"/>
  <c r="F30" i="11"/>
  <c r="H42" i="11"/>
  <c r="J48" i="11"/>
  <c r="J60" i="11"/>
  <c r="E28" i="24"/>
  <c r="H58" i="21"/>
  <c r="J29" i="21"/>
  <c r="J64" i="20"/>
  <c r="F45" i="20"/>
  <c r="J16" i="19"/>
  <c r="H61" i="18"/>
  <c r="E33" i="18"/>
  <c r="H7" i="18"/>
  <c r="I48" i="17"/>
  <c r="J21" i="17"/>
  <c r="J61" i="16"/>
  <c r="H36" i="16"/>
  <c r="J21" i="16"/>
  <c r="E57" i="15"/>
  <c r="G57" i="15" s="1"/>
  <c r="J49" i="15"/>
  <c r="H35" i="15"/>
  <c r="H15" i="15"/>
  <c r="I64" i="13"/>
  <c r="F57" i="13"/>
  <c r="G57" i="13" s="1"/>
  <c r="E32" i="13"/>
  <c r="J21" i="13"/>
  <c r="F12" i="13"/>
  <c r="G12" i="13" s="1"/>
  <c r="J61" i="8"/>
  <c r="I56" i="8"/>
  <c r="H34" i="8"/>
  <c r="I24" i="8"/>
  <c r="F15" i="8"/>
  <c r="J19" i="4"/>
  <c r="F22" i="4"/>
  <c r="N24" i="4"/>
  <c r="M30" i="4"/>
  <c r="H33" i="4"/>
  <c r="H39" i="4"/>
  <c r="D42" i="4"/>
  <c r="E45" i="4"/>
  <c r="O45" i="4" s="1"/>
  <c r="L53" i="4"/>
  <c r="I56" i="4"/>
  <c r="E59" i="4"/>
  <c r="O59" i="4" s="1"/>
  <c r="F6" i="11"/>
  <c r="G6" i="11" s="1"/>
  <c r="J18" i="11"/>
  <c r="H30" i="11"/>
  <c r="I36" i="11"/>
  <c r="E49" i="11"/>
  <c r="I55" i="11"/>
  <c r="G62" i="24"/>
  <c r="I9" i="24"/>
  <c r="F58" i="21"/>
  <c r="G58" i="21" s="1"/>
  <c r="H29" i="21"/>
  <c r="J20" i="21"/>
  <c r="J36" i="20"/>
  <c r="E18" i="20"/>
  <c r="E63" i="19"/>
  <c r="H34" i="19"/>
  <c r="J24" i="19"/>
  <c r="I16" i="19"/>
  <c r="F51" i="18"/>
  <c r="G51" i="18" s="1"/>
  <c r="E48" i="17"/>
  <c r="H30" i="17"/>
  <c r="H14" i="17"/>
  <c r="F53" i="16"/>
  <c r="G53" i="16" s="1"/>
  <c r="E36" i="16"/>
  <c r="F28" i="16"/>
  <c r="G28" i="16" s="1"/>
  <c r="J14" i="16"/>
  <c r="E63" i="15"/>
  <c r="H49" i="15"/>
  <c r="F15" i="15"/>
  <c r="G15" i="15" s="1"/>
  <c r="J43" i="13"/>
  <c r="I37" i="13"/>
  <c r="I16" i="13"/>
  <c r="E12" i="13"/>
  <c r="I61" i="8"/>
  <c r="E51" i="8"/>
  <c r="I44" i="8"/>
  <c r="E30" i="8"/>
  <c r="E15" i="8"/>
  <c r="K19" i="4"/>
  <c r="G22" i="4"/>
  <c r="D28" i="4"/>
  <c r="I33" i="4"/>
  <c r="K36" i="4"/>
  <c r="E42" i="4"/>
  <c r="O42" i="4" s="1"/>
  <c r="G45" i="4"/>
  <c r="N47" i="4"/>
  <c r="M53" i="4"/>
  <c r="F59" i="4"/>
  <c r="E62" i="4"/>
  <c r="H6" i="11"/>
  <c r="E19" i="11"/>
  <c r="J36" i="11"/>
  <c r="J42" i="11"/>
  <c r="J55" i="11"/>
  <c r="D61" i="24"/>
  <c r="D26" i="24"/>
  <c r="F48" i="21"/>
  <c r="G48" i="21" s="1"/>
  <c r="H64" i="20"/>
  <c r="H36" i="20"/>
  <c r="E43" i="19"/>
  <c r="H16" i="19"/>
  <c r="H32" i="18"/>
  <c r="J13" i="18"/>
  <c r="J37" i="17"/>
  <c r="F30" i="17"/>
  <c r="G30" i="17" s="1"/>
  <c r="I14" i="16"/>
  <c r="H9" i="16"/>
  <c r="I27" i="15"/>
  <c r="F63" i="13"/>
  <c r="I43" i="13"/>
  <c r="I31" i="13"/>
  <c r="I26" i="13"/>
  <c r="E16" i="13"/>
  <c r="F56" i="8"/>
  <c r="E39" i="8"/>
  <c r="E34" i="8"/>
  <c r="J11" i="8"/>
  <c r="E8" i="8"/>
  <c r="E25" i="4"/>
  <c r="O25" i="4" s="1"/>
  <c r="D31" i="4"/>
  <c r="L33" i="4"/>
  <c r="L36" i="4"/>
  <c r="H45" i="4"/>
  <c r="Q45" i="4" s="1"/>
  <c r="D48" i="4"/>
  <c r="N53" i="4"/>
  <c r="F62" i="4"/>
  <c r="I6" i="11"/>
  <c r="H19" i="11"/>
  <c r="F25" i="11"/>
  <c r="E43" i="11"/>
  <c r="E56" i="11"/>
  <c r="H61" i="11"/>
  <c r="I22" i="24"/>
  <c r="I11" i="21"/>
  <c r="E64" i="20"/>
  <c r="H54" i="20"/>
  <c r="E36" i="20"/>
  <c r="F46" i="24"/>
  <c r="I29" i="24"/>
  <c r="G10" i="24"/>
  <c r="E59" i="21"/>
  <c r="E40" i="21"/>
  <c r="E30" i="21"/>
  <c r="H21" i="21"/>
  <c r="H56" i="20"/>
  <c r="J46" i="20"/>
  <c r="E38" i="20"/>
  <c r="J28" i="20"/>
  <c r="H55" i="19"/>
  <c r="E26" i="19"/>
  <c r="F53" i="18"/>
  <c r="F14" i="18"/>
  <c r="J58" i="17"/>
  <c r="J49" i="17"/>
  <c r="F15" i="17"/>
  <c r="G15" i="17" s="1"/>
  <c r="F62" i="16"/>
  <c r="E54" i="16"/>
  <c r="F37" i="16"/>
  <c r="F22" i="16"/>
  <c r="G22" i="16" s="1"/>
  <c r="H10" i="16"/>
  <c r="J63" i="15"/>
  <c r="H57" i="15"/>
  <c r="F50" i="15"/>
  <c r="G50" i="15" s="1"/>
  <c r="J42" i="15"/>
  <c r="J29" i="15"/>
  <c r="E22" i="15"/>
  <c r="H51" i="13"/>
  <c r="H44" i="13"/>
  <c r="F27" i="13"/>
  <c r="H22" i="13"/>
  <c r="E17" i="13"/>
  <c r="F57" i="8"/>
  <c r="J45" i="8"/>
  <c r="H40" i="8"/>
  <c r="J34" i="8"/>
  <c r="I30" i="8"/>
  <c r="I20" i="8"/>
  <c r="I15" i="8"/>
  <c r="D22" i="4"/>
  <c r="J30" i="4"/>
  <c r="M41" i="4"/>
  <c r="K47" i="4"/>
  <c r="D53" i="4"/>
  <c r="Q53" i="4" s="1"/>
  <c r="L58" i="4"/>
  <c r="F17" i="11"/>
  <c r="G17" i="11" s="1"/>
  <c r="H35" i="11"/>
  <c r="E54" i="11"/>
  <c r="I45" i="24"/>
  <c r="F29" i="24"/>
  <c r="F56" i="20"/>
  <c r="H28" i="20"/>
  <c r="J45" i="19"/>
  <c r="E14" i="18"/>
  <c r="J30" i="17"/>
  <c r="E9" i="17"/>
  <c r="I63" i="15"/>
  <c r="E42" i="15"/>
  <c r="I29" i="15"/>
  <c r="J10" i="15"/>
  <c r="F51" i="13"/>
  <c r="G51" i="13" s="1"/>
  <c r="J32" i="13"/>
  <c r="I12" i="13"/>
  <c r="H45" i="8"/>
  <c r="I34" i="8"/>
  <c r="H20" i="8"/>
  <c r="I8" i="8"/>
  <c r="E22" i="4"/>
  <c r="M24" i="4"/>
  <c r="G33" i="4"/>
  <c r="G39" i="4"/>
  <c r="D45" i="4"/>
  <c r="L47" i="4"/>
  <c r="M58" i="4"/>
  <c r="J11" i="11"/>
  <c r="H17" i="11"/>
  <c r="I35" i="11"/>
  <c r="F54" i="11"/>
  <c r="G54" i="11" s="1"/>
  <c r="H45" i="24"/>
  <c r="D10" i="24"/>
  <c r="J48" i="21"/>
  <c r="E56" i="20"/>
  <c r="J11" i="20"/>
  <c r="H63" i="19"/>
  <c r="J10" i="19"/>
  <c r="J42" i="18"/>
  <c r="E58" i="17"/>
  <c r="J38" i="17"/>
  <c r="I30" i="17"/>
  <c r="I53" i="16"/>
  <c r="F63" i="15"/>
  <c r="G63" i="15" s="1"/>
  <c r="J21" i="15"/>
  <c r="I10" i="15"/>
  <c r="E51" i="13"/>
  <c r="J37" i="13"/>
  <c r="J16" i="13"/>
  <c r="I7" i="13"/>
  <c r="F51" i="8"/>
  <c r="G51" i="8" s="1"/>
  <c r="F30" i="8"/>
  <c r="G30" i="8" s="1"/>
  <c r="F20" i="8"/>
  <c r="G20" i="8" s="1"/>
  <c r="H8" i="8"/>
  <c r="N27" i="4"/>
  <c r="J36" i="4"/>
  <c r="M47" i="4"/>
  <c r="J50" i="4"/>
  <c r="D62" i="4"/>
  <c r="E12" i="11"/>
  <c r="J24" i="11"/>
  <c r="I42" i="11"/>
  <c r="E61" i="11"/>
  <c r="G45" i="24"/>
  <c r="G26" i="24"/>
  <c r="H48" i="21"/>
  <c r="I64" i="20"/>
  <c r="E45" i="20"/>
  <c r="I11" i="20"/>
  <c r="J54" i="19"/>
  <c r="E61" i="18"/>
  <c r="H42" i="18"/>
  <c r="E7" i="18"/>
  <c r="I21" i="17"/>
  <c r="I61" i="16"/>
  <c r="I43" i="16"/>
  <c r="F21" i="16"/>
  <c r="J9" i="16"/>
  <c r="H41" i="15"/>
  <c r="F35" i="15"/>
  <c r="E57" i="13"/>
  <c r="J26" i="13"/>
  <c r="H7" i="13"/>
  <c r="H56" i="8"/>
  <c r="F39" i="8"/>
  <c r="G39" i="8" s="1"/>
  <c r="F34" i="8"/>
  <c r="G34" i="8" s="1"/>
  <c r="H24" i="8"/>
  <c r="F8" i="8"/>
  <c r="D25" i="4"/>
  <c r="N30" i="4"/>
  <c r="I39" i="4"/>
  <c r="L50" i="4"/>
  <c r="J56" i="4"/>
  <c r="F12" i="11"/>
  <c r="G12" i="11" s="1"/>
  <c r="E25" i="11"/>
  <c r="I30" i="11"/>
  <c r="F49" i="11"/>
  <c r="G49" i="11" s="1"/>
  <c r="F61" i="11"/>
  <c r="E43" i="24"/>
  <c r="I8" i="24"/>
  <c r="H37" i="21"/>
  <c r="J11" i="21"/>
  <c r="H54" i="19"/>
  <c r="E51" i="18"/>
  <c r="H21" i="18"/>
  <c r="J57" i="17"/>
  <c r="H8" i="17"/>
  <c r="E28" i="16"/>
  <c r="E35" i="15"/>
  <c r="F20" i="15"/>
  <c r="J50" i="13"/>
  <c r="H37" i="13"/>
  <c r="J20" i="13"/>
  <c r="F7" i="13"/>
  <c r="G7" i="13" s="1"/>
  <c r="F61" i="8"/>
  <c r="H44" i="8"/>
  <c r="F24" i="8"/>
  <c r="G24" i="8" s="1"/>
  <c r="J19" i="8"/>
  <c r="L19" i="4"/>
  <c r="H22" i="4"/>
  <c r="G28" i="4"/>
  <c r="J39" i="4"/>
  <c r="F42" i="4"/>
  <c r="M50" i="4"/>
  <c r="K56" i="4"/>
  <c r="G59" i="4"/>
  <c r="H12" i="11"/>
  <c r="J30" i="11"/>
  <c r="E37" i="11"/>
  <c r="H49" i="11"/>
  <c r="G60" i="24"/>
  <c r="H42" i="24"/>
  <c r="D8" i="24"/>
  <c r="F37" i="21"/>
  <c r="J44" i="20"/>
  <c r="H58" i="24"/>
  <c r="D41" i="24"/>
  <c r="F7" i="24"/>
  <c r="J36" i="21"/>
  <c r="H27" i="21"/>
  <c r="F11" i="21"/>
  <c r="H35" i="20"/>
  <c r="H24" i="20"/>
  <c r="F42" i="19"/>
  <c r="J32" i="19"/>
  <c r="E59" i="18"/>
  <c r="E5" i="18"/>
  <c r="H45" i="17"/>
  <c r="F28" i="17"/>
  <c r="I13" i="17"/>
  <c r="E7" i="17"/>
  <c r="J41" i="16"/>
  <c r="I27" i="16"/>
  <c r="I13" i="16"/>
  <c r="I8" i="16"/>
  <c r="I61" i="15"/>
  <c r="E54" i="15"/>
  <c r="H40" i="15"/>
  <c r="F14" i="15"/>
  <c r="G14" i="15" s="1"/>
  <c r="H62" i="13"/>
  <c r="I55" i="13"/>
  <c r="F49" i="13"/>
  <c r="F42" i="13"/>
  <c r="I36" i="13"/>
  <c r="E31" i="13"/>
  <c r="I15" i="13"/>
  <c r="I11" i="13"/>
  <c r="I60" i="8"/>
  <c r="J55" i="8"/>
  <c r="H38" i="8"/>
  <c r="I33" i="8"/>
  <c r="H28" i="8"/>
  <c r="J23" i="8"/>
  <c r="I14" i="8"/>
  <c r="J6" i="8"/>
  <c r="E20" i="4"/>
  <c r="M22" i="4"/>
  <c r="M25" i="4"/>
  <c r="K28" i="4"/>
  <c r="G31" i="4"/>
  <c r="I34" i="4"/>
  <c r="E37" i="4"/>
  <c r="N39" i="4"/>
  <c r="D43" i="4"/>
  <c r="L45" i="4"/>
  <c r="I48" i="4"/>
  <c r="I51" i="4"/>
  <c r="H54" i="4"/>
  <c r="N56" i="4"/>
  <c r="L62" i="4"/>
  <c r="H7" i="11"/>
  <c r="F14" i="11"/>
  <c r="G14" i="11" s="1"/>
  <c r="F20" i="11"/>
  <c r="G20" i="11" s="1"/>
  <c r="F26" i="11"/>
  <c r="F32" i="11"/>
  <c r="G32" i="11" s="1"/>
  <c r="F38" i="11"/>
  <c r="G38" i="11" s="1"/>
  <c r="I43" i="11"/>
  <c r="F51" i="11"/>
  <c r="G51" i="11" s="1"/>
  <c r="I56" i="11"/>
  <c r="E62" i="11"/>
  <c r="F58" i="24"/>
  <c r="G40" i="24"/>
  <c r="H20" i="24"/>
  <c r="G6" i="24"/>
  <c r="H55" i="21"/>
  <c r="F36" i="21"/>
  <c r="G36" i="21" s="1"/>
  <c r="I17" i="21"/>
  <c r="F62" i="20"/>
  <c r="J43" i="20"/>
  <c r="F24" i="20"/>
  <c r="G24" i="20" s="1"/>
  <c r="J16" i="20"/>
  <c r="H9" i="20"/>
  <c r="J61" i="19"/>
  <c r="H51" i="19"/>
  <c r="I32" i="19"/>
  <c r="J22" i="19"/>
  <c r="J49" i="18"/>
  <c r="I40" i="18"/>
  <c r="H29" i="18"/>
  <c r="H12" i="18"/>
  <c r="F55" i="17"/>
  <c r="I36" i="17"/>
  <c r="J50" i="16"/>
  <c r="I41" i="16"/>
  <c r="J34" i="16"/>
  <c r="I19" i="16"/>
  <c r="H13" i="16"/>
  <c r="E8" i="16"/>
  <c r="E40" i="15"/>
  <c r="H26" i="15"/>
  <c r="H19" i="15"/>
  <c r="E14" i="15"/>
  <c r="H55" i="13"/>
  <c r="E49" i="13"/>
  <c r="E42" i="13"/>
  <c r="H36" i="13"/>
  <c r="E15" i="13"/>
  <c r="E11" i="13"/>
  <c r="I5" i="13"/>
  <c r="F60" i="8"/>
  <c r="I55" i="8"/>
  <c r="H49" i="8"/>
  <c r="F43" i="8"/>
  <c r="F38" i="8"/>
  <c r="E28" i="8"/>
  <c r="I23" i="8"/>
  <c r="J18" i="8"/>
  <c r="H14" i="8"/>
  <c r="I6" i="8"/>
  <c r="F20" i="4"/>
  <c r="N22" i="4"/>
  <c r="N25" i="4"/>
  <c r="L28" i="4"/>
  <c r="H31" i="4"/>
  <c r="Q31" i="4" s="1"/>
  <c r="J34" i="4"/>
  <c r="H37" i="4"/>
  <c r="Q37" i="4" s="1"/>
  <c r="D40" i="4"/>
  <c r="E43" i="4"/>
  <c r="O43" i="4" s="1"/>
  <c r="M45" i="4"/>
  <c r="J48" i="4"/>
  <c r="J51" i="4"/>
  <c r="I54" i="4"/>
  <c r="D57" i="4"/>
  <c r="D60" i="4"/>
  <c r="M62" i="4"/>
  <c r="I7" i="11"/>
  <c r="H14" i="11"/>
  <c r="H20" i="11"/>
  <c r="H26" i="11"/>
  <c r="H32" i="11"/>
  <c r="H38" i="11"/>
  <c r="J43" i="11"/>
  <c r="H51" i="11"/>
  <c r="J56" i="11"/>
  <c r="I62" i="11"/>
  <c r="E58" i="24"/>
  <c r="I37" i="24"/>
  <c r="G20" i="24"/>
  <c r="H4" i="24"/>
  <c r="H44" i="21"/>
  <c r="E36" i="21"/>
  <c r="E52" i="20"/>
  <c r="H16" i="20"/>
  <c r="E9" i="20"/>
  <c r="I41" i="19"/>
  <c r="F32" i="19"/>
  <c r="I14" i="19"/>
  <c r="J6" i="19"/>
  <c r="I58" i="18"/>
  <c r="H49" i="18"/>
  <c r="I19" i="18"/>
  <c r="F12" i="18"/>
  <c r="H64" i="17"/>
  <c r="E55" i="17"/>
  <c r="H44" i="17"/>
  <c r="H36" i="17"/>
  <c r="J18" i="17"/>
  <c r="J6" i="17"/>
  <c r="H41" i="16"/>
  <c r="I34" i="16"/>
  <c r="E13" i="16"/>
  <c r="I60" i="15"/>
  <c r="H53" i="15"/>
  <c r="H46" i="15"/>
  <c r="H33" i="24"/>
  <c r="I23" i="21"/>
  <c r="E51" i="20"/>
  <c r="E6" i="20"/>
  <c r="I28" i="19"/>
  <c r="I45" i="18"/>
  <c r="H60" i="17"/>
  <c r="J33" i="17"/>
  <c r="I6" i="17"/>
  <c r="I56" i="16"/>
  <c r="J7" i="16"/>
  <c r="I58" i="15"/>
  <c r="I48" i="15"/>
  <c r="I30" i="15"/>
  <c r="J7" i="15"/>
  <c r="F60" i="13"/>
  <c r="J49" i="13"/>
  <c r="E40" i="13"/>
  <c r="H31" i="13"/>
  <c r="F24" i="13"/>
  <c r="G24" i="13" s="1"/>
  <c r="H18" i="13"/>
  <c r="H64" i="8"/>
  <c r="J57" i="8"/>
  <c r="E49" i="8"/>
  <c r="J41" i="8"/>
  <c r="J26" i="8"/>
  <c r="L20" i="4"/>
  <c r="F26" i="4"/>
  <c r="G30" i="4"/>
  <c r="F35" i="4"/>
  <c r="F40" i="4"/>
  <c r="F44" i="4"/>
  <c r="J49" i="4"/>
  <c r="K54" i="4"/>
  <c r="J58" i="4"/>
  <c r="H63" i="4"/>
  <c r="J12" i="11"/>
  <c r="H22" i="11"/>
  <c r="J33" i="11"/>
  <c r="H43" i="11"/>
  <c r="F53" i="11"/>
  <c r="F64" i="11"/>
  <c r="J45" i="4"/>
  <c r="L54" i="4"/>
  <c r="I63" i="4"/>
  <c r="I23" i="11"/>
  <c r="E34" i="11"/>
  <c r="H53" i="11"/>
  <c r="H64" i="11"/>
  <c r="J60" i="20"/>
  <c r="E14" i="20"/>
  <c r="I55" i="16"/>
  <c r="F23" i="16"/>
  <c r="G23" i="16" s="1"/>
  <c r="F30" i="15"/>
  <c r="G30" i="15" s="1"/>
  <c r="I23" i="13"/>
  <c r="J11" i="13"/>
  <c r="E64" i="8"/>
  <c r="H48" i="8"/>
  <c r="H32" i="8"/>
  <c r="H18" i="8"/>
  <c r="I21" i="4"/>
  <c r="J26" i="4"/>
  <c r="J35" i="4"/>
  <c r="L40" i="4"/>
  <c r="M49" i="4"/>
  <c r="M54" i="4"/>
  <c r="N59" i="4"/>
  <c r="J14" i="11"/>
  <c r="J23" i="11"/>
  <c r="I53" i="11"/>
  <c r="I64" i="11"/>
  <c r="F22" i="21"/>
  <c r="G22" i="21" s="1"/>
  <c r="I60" i="20"/>
  <c r="I38" i="19"/>
  <c r="H6" i="19"/>
  <c r="F19" i="18"/>
  <c r="H20" i="17"/>
  <c r="H6" i="16"/>
  <c r="I12" i="15"/>
  <c r="J30" i="13"/>
  <c r="H23" i="13"/>
  <c r="F32" i="8"/>
  <c r="F18" i="8"/>
  <c r="H6" i="8"/>
  <c r="K21" i="4"/>
  <c r="K26" i="4"/>
  <c r="K35" i="4"/>
  <c r="E50" i="4"/>
  <c r="E60" i="4"/>
  <c r="H15" i="11"/>
  <c r="H34" i="11"/>
  <c r="H44" i="11"/>
  <c r="J64" i="11"/>
  <c r="D22" i="24"/>
  <c r="H33" i="21"/>
  <c r="H11" i="21"/>
  <c r="F38" i="19"/>
  <c r="E19" i="18"/>
  <c r="J9" i="18"/>
  <c r="J12" i="17"/>
  <c r="J54" i="16"/>
  <c r="E6" i="16"/>
  <c r="I37" i="15"/>
  <c r="I5" i="15"/>
  <c r="I30" i="13"/>
  <c r="F23" i="13"/>
  <c r="H55" i="8"/>
  <c r="E6" i="8"/>
  <c r="L21" i="4"/>
  <c r="J31" i="4"/>
  <c r="E41" i="4"/>
  <c r="O41" i="4" s="1"/>
  <c r="F50" i="4"/>
  <c r="D55" i="4"/>
  <c r="E26" i="11"/>
  <c r="J45" i="11"/>
  <c r="H56" i="11"/>
  <c r="J59" i="20"/>
  <c r="I21" i="20"/>
  <c r="J62" i="19"/>
  <c r="E9" i="18"/>
  <c r="H43" i="17"/>
  <c r="J31" i="17"/>
  <c r="J31" i="16"/>
  <c r="E55" i="15"/>
  <c r="I18" i="15"/>
  <c r="F56" i="13"/>
  <c r="H30" i="13"/>
  <c r="H63" i="8"/>
  <c r="E24" i="8"/>
  <c r="I22" i="4"/>
  <c r="F32" i="4"/>
  <c r="G41" i="4"/>
  <c r="N50" i="4"/>
  <c r="E55" i="4"/>
  <c r="O55" i="4" s="1"/>
  <c r="H60" i="4"/>
  <c r="Q60" i="4" s="1"/>
  <c r="I26" i="11"/>
  <c r="J34" i="11"/>
  <c r="E46" i="11"/>
  <c r="H5" i="11"/>
  <c r="E20" i="24"/>
  <c r="H21" i="20"/>
  <c r="F62" i="19"/>
  <c r="G62" i="19" s="1"/>
  <c r="E49" i="19"/>
  <c r="I23" i="19"/>
  <c r="F14" i="19"/>
  <c r="E54" i="18"/>
  <c r="F18" i="18"/>
  <c r="E43" i="17"/>
  <c r="I31" i="16"/>
  <c r="F5" i="16"/>
  <c r="J36" i="15"/>
  <c r="J11" i="15"/>
  <c r="F5" i="15"/>
  <c r="F37" i="13"/>
  <c r="G37" i="13" s="1"/>
  <c r="J54" i="8"/>
  <c r="J46" i="8"/>
  <c r="I31" i="8"/>
  <c r="I11" i="8"/>
  <c r="J22" i="4"/>
  <c r="N26" i="4"/>
  <c r="G32" i="4"/>
  <c r="H41" i="4"/>
  <c r="Q41" i="4" s="1"/>
  <c r="F46" i="4"/>
  <c r="H51" i="4"/>
  <c r="I60" i="4"/>
  <c r="E16" i="11"/>
  <c r="E35" i="11"/>
  <c r="F46" i="11"/>
  <c r="G46" i="11" s="1"/>
  <c r="F5" i="11"/>
  <c r="D57" i="24"/>
  <c r="J31" i="21"/>
  <c r="F32" i="20"/>
  <c r="G32" i="20" s="1"/>
  <c r="F21" i="20"/>
  <c r="G21" i="20" s="1"/>
  <c r="J5" i="19"/>
  <c r="I18" i="17"/>
  <c r="H31" i="16"/>
  <c r="F20" i="16"/>
  <c r="I36" i="15"/>
  <c r="E27" i="15"/>
  <c r="F11" i="15"/>
  <c r="G11" i="15" s="1"/>
  <c r="F55" i="13"/>
  <c r="G55" i="13" s="1"/>
  <c r="F29" i="13"/>
  <c r="H46" i="8"/>
  <c r="H31" i="8"/>
  <c r="H23" i="8"/>
  <c r="H11" i="8"/>
  <c r="D23" i="4"/>
  <c r="E27" i="4"/>
  <c r="I37" i="4"/>
  <c r="I41" i="4"/>
  <c r="K51" i="4"/>
  <c r="J60" i="4"/>
  <c r="F16" i="11"/>
  <c r="G16" i="11" s="1"/>
  <c r="H46" i="11"/>
  <c r="H57" i="11"/>
  <c r="I50" i="18"/>
  <c r="J26" i="17"/>
  <c r="J60" i="16"/>
  <c r="J18" i="16"/>
  <c r="J52" i="15"/>
  <c r="J25" i="15"/>
  <c r="F20" i="13"/>
  <c r="G20" i="13" s="1"/>
  <c r="F44" i="8"/>
  <c r="G44" i="8" s="1"/>
  <c r="H22" i="8"/>
  <c r="N28" i="4"/>
  <c r="F43" i="4"/>
  <c r="F59" i="8"/>
  <c r="I9" i="8"/>
  <c r="H24" i="4"/>
  <c r="L38" i="4"/>
  <c r="M43" i="4"/>
  <c r="E58" i="4"/>
  <c r="O58" i="4" s="1"/>
  <c r="E40" i="11"/>
  <c r="I51" i="20"/>
  <c r="J18" i="19"/>
  <c r="H57" i="16"/>
  <c r="I14" i="15"/>
  <c r="F8" i="15"/>
  <c r="I33" i="13"/>
  <c r="H5" i="13"/>
  <c r="H42" i="8"/>
  <c r="F27" i="8"/>
  <c r="I29" i="4"/>
  <c r="G49" i="4"/>
  <c r="G58" i="4"/>
  <c r="J10" i="11"/>
  <c r="I52" i="11"/>
  <c r="I25" i="20"/>
  <c r="F7" i="17"/>
  <c r="G7" i="17" s="1"/>
  <c r="I35" i="16"/>
  <c r="E59" i="15"/>
  <c r="H14" i="15"/>
  <c r="J24" i="13"/>
  <c r="E27" i="8"/>
  <c r="H13" i="8"/>
  <c r="L25" i="4"/>
  <c r="M39" i="4"/>
  <c r="F54" i="4"/>
  <c r="E22" i="11"/>
  <c r="F41" i="11"/>
  <c r="H62" i="21"/>
  <c r="I38" i="20"/>
  <c r="J28" i="19"/>
  <c r="E21" i="18"/>
  <c r="E46" i="16"/>
  <c r="F16" i="16"/>
  <c r="I24" i="13"/>
  <c r="J64" i="8"/>
  <c r="E19" i="8"/>
  <c r="K20" i="4"/>
  <c r="F30" i="4"/>
  <c r="E40" i="4"/>
  <c r="I49" i="4"/>
  <c r="I12" i="11"/>
  <c r="E53" i="11"/>
  <c r="I32" i="24"/>
  <c r="J61" i="21"/>
  <c r="E35" i="21"/>
  <c r="E23" i="20"/>
  <c r="H14" i="20"/>
  <c r="E39" i="19"/>
  <c r="I57" i="18"/>
  <c r="H45" i="18"/>
  <c r="H33" i="17"/>
  <c r="J13" i="17"/>
  <c r="I23" i="16"/>
  <c r="I7" i="16"/>
  <c r="H58" i="15"/>
  <c r="H48" i="15"/>
  <c r="F38" i="15"/>
  <c r="H30" i="15"/>
  <c r="E20" i="15"/>
  <c r="F31" i="13"/>
  <c r="G31" i="13" s="1"/>
  <c r="F18" i="13"/>
  <c r="F64" i="8"/>
  <c r="G64" i="8" s="1"/>
  <c r="I41" i="8"/>
  <c r="I32" i="8"/>
  <c r="I26" i="8"/>
  <c r="I18" i="8"/>
  <c r="D21" i="4"/>
  <c r="I26" i="4"/>
  <c r="E31" i="4"/>
  <c r="G35" i="4"/>
  <c r="K40" i="4"/>
  <c r="L49" i="4"/>
  <c r="H59" i="4"/>
  <c r="Q59" i="4" s="1"/>
  <c r="I14" i="11"/>
  <c r="E44" i="11"/>
  <c r="H32" i="24"/>
  <c r="J22" i="21"/>
  <c r="E44" i="17"/>
  <c r="H33" i="16"/>
  <c r="E38" i="15"/>
  <c r="J39" i="13"/>
  <c r="E18" i="13"/>
  <c r="E56" i="8"/>
  <c r="H41" i="8"/>
  <c r="H26" i="8"/>
  <c r="J12" i="8"/>
  <c r="F31" i="4"/>
  <c r="K45" i="4"/>
  <c r="N63" i="4"/>
  <c r="F34" i="11"/>
  <c r="G34" i="11" s="1"/>
  <c r="F44" i="11"/>
  <c r="H30" i="24"/>
  <c r="J60" i="21"/>
  <c r="H50" i="19"/>
  <c r="I56" i="18"/>
  <c r="F32" i="17"/>
  <c r="G32" i="17" s="1"/>
  <c r="H64" i="16"/>
  <c r="E23" i="16"/>
  <c r="J5" i="15"/>
  <c r="H39" i="13"/>
  <c r="F48" i="8"/>
  <c r="G48" i="8" s="1"/>
  <c r="I12" i="8"/>
  <c r="I31" i="4"/>
  <c r="D41" i="4"/>
  <c r="N45" i="4"/>
  <c r="N54" i="4"/>
  <c r="H25" i="11"/>
  <c r="F56" i="11"/>
  <c r="G56" i="11" s="1"/>
  <c r="E59" i="24"/>
  <c r="H60" i="21"/>
  <c r="J21" i="20"/>
  <c r="F6" i="19"/>
  <c r="J43" i="17"/>
  <c r="F64" i="16"/>
  <c r="G64" i="16" s="1"/>
  <c r="H42" i="16"/>
  <c r="F46" i="15"/>
  <c r="G46" i="15" s="1"/>
  <c r="J46" i="13"/>
  <c r="I63" i="8"/>
  <c r="E32" i="8"/>
  <c r="L26" i="4"/>
  <c r="L35" i="4"/>
  <c r="D46" i="4"/>
  <c r="O46" i="4" s="1"/>
  <c r="G60" i="4"/>
  <c r="I15" i="11"/>
  <c r="I34" i="11"/>
  <c r="I5" i="11"/>
  <c r="D58" i="24"/>
  <c r="H33" i="20"/>
  <c r="F49" i="19"/>
  <c r="E6" i="19"/>
  <c r="H56" i="17"/>
  <c r="E12" i="17"/>
  <c r="E46" i="15"/>
  <c r="H5" i="15"/>
  <c r="I46" i="13"/>
  <c r="E23" i="13"/>
  <c r="J17" i="8"/>
  <c r="M26" i="4"/>
  <c r="N36" i="4"/>
  <c r="E46" i="4"/>
  <c r="J15" i="11"/>
  <c r="E57" i="11"/>
  <c r="E57" i="24"/>
  <c r="I59" i="20"/>
  <c r="H37" i="19"/>
  <c r="J41" i="18"/>
  <c r="J63" i="16"/>
  <c r="F27" i="15"/>
  <c r="G27" i="15" s="1"/>
  <c r="H18" i="15"/>
  <c r="H46" i="13"/>
  <c r="F63" i="8"/>
  <c r="J38" i="8"/>
  <c r="J5" i="8"/>
  <c r="D37" i="4"/>
  <c r="L55" i="4"/>
  <c r="J26" i="11"/>
  <c r="F57" i="11"/>
  <c r="I19" i="24"/>
  <c r="F44" i="21"/>
  <c r="G44" i="21" s="1"/>
  <c r="I10" i="21"/>
  <c r="E23" i="19"/>
  <c r="H41" i="18"/>
  <c r="J40" i="16"/>
  <c r="I45" i="15"/>
  <c r="F18" i="15"/>
  <c r="J22" i="13"/>
  <c r="J9" i="13"/>
  <c r="E38" i="8"/>
  <c r="J16" i="8"/>
  <c r="I5" i="8"/>
  <c r="H32" i="4"/>
  <c r="I46" i="4"/>
  <c r="M55" i="4"/>
  <c r="J6" i="11"/>
  <c r="E27" i="11"/>
  <c r="F37" i="11"/>
  <c r="G37" i="11" s="1"/>
  <c r="E21" i="19"/>
  <c r="F5" i="18"/>
  <c r="I17" i="17"/>
  <c r="J49" i="16"/>
  <c r="F62" i="15"/>
  <c r="H35" i="13"/>
  <c r="I14" i="13"/>
  <c r="E60" i="8"/>
  <c r="I10" i="8"/>
  <c r="G47" i="4"/>
  <c r="E61" i="4"/>
  <c r="F8" i="11"/>
  <c r="E39" i="11"/>
  <c r="I58" i="11"/>
  <c r="E50" i="24"/>
  <c r="I27" i="21"/>
  <c r="I8" i="21"/>
  <c r="J12" i="19"/>
  <c r="I25" i="18"/>
  <c r="E26" i="17"/>
  <c r="E17" i="17"/>
  <c r="H49" i="16"/>
  <c r="E18" i="16"/>
  <c r="H43" i="15"/>
  <c r="I61" i="13"/>
  <c r="F43" i="13"/>
  <c r="G43" i="13" s="1"/>
  <c r="E35" i="13"/>
  <c r="H14" i="13"/>
  <c r="H52" i="8"/>
  <c r="E44" i="8"/>
  <c r="F22" i="8"/>
  <c r="G22" i="8" s="1"/>
  <c r="H10" i="8"/>
  <c r="D29" i="4"/>
  <c r="D38" i="4"/>
  <c r="H52" i="4"/>
  <c r="H57" i="4"/>
  <c r="F9" i="11"/>
  <c r="G9" i="11" s="1"/>
  <c r="J28" i="11"/>
  <c r="J58" i="11"/>
  <c r="H49" i="24"/>
  <c r="I42" i="21"/>
  <c r="E8" i="21"/>
  <c r="I20" i="19"/>
  <c r="F49" i="18"/>
  <c r="F49" i="16"/>
  <c r="G49" i="16" s="1"/>
  <c r="J27" i="16"/>
  <c r="H32" i="15"/>
  <c r="J24" i="15"/>
  <c r="I9" i="15"/>
  <c r="H61" i="13"/>
  <c r="E36" i="8"/>
  <c r="I28" i="8"/>
  <c r="J14" i="8"/>
  <c r="E29" i="4"/>
  <c r="M33" i="4"/>
  <c r="J43" i="4"/>
  <c r="M57" i="4"/>
  <c r="H62" i="4"/>
  <c r="I20" i="11"/>
  <c r="H39" i="11"/>
  <c r="I51" i="11"/>
  <c r="G42" i="24"/>
  <c r="I53" i="21"/>
  <c r="H40" i="20"/>
  <c r="E57" i="19"/>
  <c r="E49" i="18"/>
  <c r="F25" i="18"/>
  <c r="G25" i="18" s="1"/>
  <c r="F37" i="17"/>
  <c r="E38" i="16"/>
  <c r="F32" i="15"/>
  <c r="F61" i="13"/>
  <c r="H52" i="13"/>
  <c r="J19" i="13"/>
  <c r="F24" i="4"/>
  <c r="J38" i="4"/>
  <c r="K52" i="4"/>
  <c r="F29" i="11"/>
  <c r="G29" i="11" s="1"/>
  <c r="E60" i="11"/>
  <c r="I25" i="21"/>
  <c r="I17" i="20"/>
  <c r="E31" i="19"/>
  <c r="E37" i="17"/>
  <c r="J48" i="16"/>
  <c r="J51" i="15"/>
  <c r="F24" i="15"/>
  <c r="G24" i="15" s="1"/>
  <c r="I41" i="13"/>
  <c r="F26" i="13"/>
  <c r="H59" i="8"/>
  <c r="I27" i="8"/>
  <c r="J21" i="8"/>
  <c r="G29" i="4"/>
  <c r="K48" i="4"/>
  <c r="D58" i="4"/>
  <c r="E31" i="11"/>
  <c r="F52" i="11"/>
  <c r="E25" i="21"/>
  <c r="J60" i="18"/>
  <c r="F36" i="18"/>
  <c r="G36" i="18" s="1"/>
  <c r="J25" i="16"/>
  <c r="I17" i="16"/>
  <c r="E24" i="15"/>
  <c r="J50" i="8"/>
  <c r="H27" i="8"/>
  <c r="H29" i="4"/>
  <c r="Q29" i="4" s="1"/>
  <c r="M52" i="4"/>
  <c r="F21" i="11"/>
  <c r="G21" i="11" s="1"/>
  <c r="I63" i="21"/>
  <c r="H39" i="20"/>
  <c r="E36" i="18"/>
  <c r="H31" i="15"/>
  <c r="J60" i="13"/>
  <c r="E13" i="13"/>
  <c r="I50" i="8"/>
  <c r="I20" i="4"/>
  <c r="N34" i="4"/>
  <c r="K39" i="4"/>
  <c r="I32" i="11"/>
  <c r="J24" i="21"/>
  <c r="E18" i="19"/>
  <c r="J16" i="16"/>
  <c r="I60" i="13"/>
  <c r="H40" i="13"/>
  <c r="I19" i="8"/>
  <c r="E30" i="4"/>
  <c r="O30" i="4" s="1"/>
  <c r="H49" i="4"/>
  <c r="Q49" i="4" s="1"/>
  <c r="E11" i="11"/>
  <c r="E63" i="11"/>
  <c r="J13" i="21"/>
  <c r="H6" i="20"/>
  <c r="J60" i="17"/>
  <c r="E35" i="16"/>
  <c r="H60" i="13"/>
  <c r="J33" i="8"/>
  <c r="D26" i="4"/>
  <c r="E44" i="4"/>
  <c r="I58" i="4"/>
  <c r="F22" i="11"/>
  <c r="G22" i="11" s="1"/>
  <c r="F63" i="11"/>
  <c r="G63" i="11" s="1"/>
  <c r="F56" i="24"/>
  <c r="H19" i="24"/>
  <c r="E44" i="21"/>
  <c r="J58" i="20"/>
  <c r="F44" i="20"/>
  <c r="G44" i="20" s="1"/>
  <c r="I48" i="19"/>
  <c r="I5" i="19"/>
  <c r="J26" i="18"/>
  <c r="H18" i="17"/>
  <c r="I62" i="16"/>
  <c r="J51" i="16"/>
  <c r="I40" i="16"/>
  <c r="J12" i="16"/>
  <c r="J64" i="15"/>
  <c r="F53" i="15"/>
  <c r="G53" i="15" s="1"/>
  <c r="H45" i="15"/>
  <c r="E11" i="15"/>
  <c r="E55" i="13"/>
  <c r="J45" i="13"/>
  <c r="F36" i="13"/>
  <c r="E29" i="13"/>
  <c r="I9" i="13"/>
  <c r="H53" i="8"/>
  <c r="E46" i="8"/>
  <c r="F31" i="8"/>
  <c r="G31" i="8" s="1"/>
  <c r="F23" i="8"/>
  <c r="G23" i="8" s="1"/>
  <c r="I16" i="8"/>
  <c r="H5" i="8"/>
  <c r="E23" i="4"/>
  <c r="F27" i="4"/>
  <c r="J32" i="4"/>
  <c r="J37" i="4"/>
  <c r="K41" i="4"/>
  <c r="J46" i="4"/>
  <c r="D52" i="4"/>
  <c r="N55" i="4"/>
  <c r="M60" i="4"/>
  <c r="E7" i="11"/>
  <c r="H16" i="11"/>
  <c r="J27" i="11"/>
  <c r="E38" i="11"/>
  <c r="J46" i="11"/>
  <c r="I57" i="11"/>
  <c r="F54" i="24"/>
  <c r="F19" i="24"/>
  <c r="H56" i="21"/>
  <c r="H20" i="20"/>
  <c r="F48" i="19"/>
  <c r="G48" i="19" s="1"/>
  <c r="E13" i="19"/>
  <c r="F26" i="18"/>
  <c r="E53" i="17"/>
  <c r="F41" i="17"/>
  <c r="E18" i="17"/>
  <c r="H40" i="16"/>
  <c r="J30" i="16"/>
  <c r="H12" i="16"/>
  <c r="E53" i="15"/>
  <c r="F26" i="15"/>
  <c r="H45" i="13"/>
  <c r="E36" i="13"/>
  <c r="F53" i="8"/>
  <c r="J37" i="8"/>
  <c r="E31" i="8"/>
  <c r="E23" i="8"/>
  <c r="H16" i="8"/>
  <c r="F5" i="8"/>
  <c r="K23" i="4"/>
  <c r="I28" i="4"/>
  <c r="L32" i="4"/>
  <c r="K37" i="4"/>
  <c r="G42" i="4"/>
  <c r="K46" i="4"/>
  <c r="E52" i="4"/>
  <c r="L56" i="4"/>
  <c r="N60" i="4"/>
  <c r="J7" i="11"/>
  <c r="I16" i="11"/>
  <c r="E28" i="11"/>
  <c r="I38" i="11"/>
  <c r="E48" i="11"/>
  <c r="J57" i="11"/>
  <c r="F53" i="24"/>
  <c r="E19" i="24"/>
  <c r="H43" i="21"/>
  <c r="J30" i="20"/>
  <c r="F59" i="19"/>
  <c r="F21" i="19"/>
  <c r="G21" i="19" s="1"/>
  <c r="I64" i="18"/>
  <c r="F39" i="18"/>
  <c r="G39" i="18" s="1"/>
  <c r="E26" i="18"/>
  <c r="J10" i="17"/>
  <c r="E40" i="16"/>
  <c r="F12" i="16"/>
  <c r="G12" i="16" s="1"/>
  <c r="H34" i="15"/>
  <c r="H17" i="15"/>
  <c r="I62" i="13"/>
  <c r="H54" i="13"/>
  <c r="J28" i="13"/>
  <c r="I20" i="13"/>
  <c r="J14" i="13"/>
  <c r="J60" i="8"/>
  <c r="E53" i="8"/>
  <c r="I37" i="8"/>
  <c r="J10" i="8"/>
  <c r="E5" i="8"/>
  <c r="L23" i="4"/>
  <c r="J28" i="4"/>
  <c r="M32" i="4"/>
  <c r="L37" i="4"/>
  <c r="N42" i="4"/>
  <c r="F47" i="4"/>
  <c r="F52" i="4"/>
  <c r="M56" i="4"/>
  <c r="D61" i="4"/>
  <c r="E8" i="11"/>
  <c r="J16" i="11"/>
  <c r="F28" i="11"/>
  <c r="J38" i="11"/>
  <c r="F48" i="11"/>
  <c r="E58" i="11"/>
  <c r="F50" i="24"/>
  <c r="E18" i="24"/>
  <c r="F43" i="21"/>
  <c r="G43" i="21" s="1"/>
  <c r="E16" i="21"/>
  <c r="E42" i="20"/>
  <c r="I30" i="20"/>
  <c r="E59" i="19"/>
  <c r="I33" i="19"/>
  <c r="F64" i="18"/>
  <c r="I52" i="17"/>
  <c r="F10" i="17"/>
  <c r="I43" i="15"/>
  <c r="J8" i="13"/>
  <c r="M23" i="4"/>
  <c r="N32" i="4"/>
  <c r="M37" i="4"/>
  <c r="G52" i="4"/>
  <c r="E57" i="4"/>
  <c r="I19" i="11"/>
  <c r="H28" i="11"/>
  <c r="I49" i="11"/>
  <c r="I13" i="24"/>
  <c r="E54" i="21"/>
  <c r="H30" i="20"/>
  <c r="I38" i="18"/>
  <c r="H52" i="17"/>
  <c r="E10" i="17"/>
  <c r="E60" i="16"/>
  <c r="H52" i="15"/>
  <c r="J16" i="15"/>
  <c r="J53" i="13"/>
  <c r="J27" i="13"/>
  <c r="I8" i="13"/>
  <c r="J36" i="8"/>
  <c r="N23" i="4"/>
  <c r="D33" i="4"/>
  <c r="I43" i="4"/>
  <c r="H47" i="4"/>
  <c r="F61" i="4"/>
  <c r="E20" i="11"/>
  <c r="F39" i="11"/>
  <c r="G39" i="11" s="1"/>
  <c r="J49" i="11"/>
  <c r="G13" i="24"/>
  <c r="J15" i="21"/>
  <c r="E54" i="20"/>
  <c r="H25" i="18"/>
  <c r="F38" i="16"/>
  <c r="G38" i="16" s="1"/>
  <c r="F52" i="15"/>
  <c r="I16" i="15"/>
  <c r="J59" i="8"/>
  <c r="F52" i="8"/>
  <c r="G52" i="8" s="1"/>
  <c r="E22" i="8"/>
  <c r="E24" i="4"/>
  <c r="E38" i="4"/>
  <c r="G48" i="4"/>
  <c r="J52" i="4"/>
  <c r="H9" i="11"/>
  <c r="E29" i="11"/>
  <c r="J59" i="11"/>
  <c r="F13" i="24"/>
  <c r="E15" i="21"/>
  <c r="F31" i="19"/>
  <c r="E63" i="17"/>
  <c r="I25" i="17"/>
  <c r="H24" i="15"/>
  <c r="H9" i="15"/>
  <c r="J34" i="13"/>
  <c r="D20" i="4"/>
  <c r="F29" i="4"/>
  <c r="H34" i="4"/>
  <c r="H48" i="4"/>
  <c r="E10" i="11"/>
  <c r="I39" i="11"/>
  <c r="G7" i="24"/>
  <c r="F40" i="20"/>
  <c r="G40" i="20" s="1"/>
  <c r="H13" i="18"/>
  <c r="H25" i="17"/>
  <c r="E16" i="17"/>
  <c r="F60" i="15"/>
  <c r="E61" i="13"/>
  <c r="I34" i="13"/>
  <c r="H13" i="13"/>
  <c r="J35" i="8"/>
  <c r="J9" i="8"/>
  <c r="G24" i="4"/>
  <c r="K38" i="4"/>
  <c r="F10" i="11"/>
  <c r="G10" i="11" s="1"/>
  <c r="J39" i="11"/>
  <c r="I52" i="21"/>
  <c r="I42" i="19"/>
  <c r="I57" i="16"/>
  <c r="H48" i="16"/>
  <c r="H51" i="15"/>
  <c r="E52" i="13"/>
  <c r="F13" i="13"/>
  <c r="G13" i="13" s="1"/>
  <c r="F35" i="8"/>
  <c r="G35" i="8" s="1"/>
  <c r="H20" i="4"/>
  <c r="M34" i="4"/>
  <c r="I10" i="11"/>
  <c r="H52" i="11"/>
  <c r="F36" i="24"/>
  <c r="F25" i="16"/>
  <c r="G25" i="16" s="1"/>
  <c r="F19" i="13"/>
  <c r="G19" i="13" s="1"/>
  <c r="I13" i="8"/>
  <c r="G25" i="4"/>
  <c r="N43" i="4"/>
  <c r="D63" i="4"/>
  <c r="E41" i="11"/>
  <c r="G34" i="24"/>
  <c r="I6" i="20"/>
  <c r="F57" i="16"/>
  <c r="E31" i="15"/>
  <c r="E19" i="13"/>
  <c r="J20" i="4"/>
  <c r="D35" i="4"/>
  <c r="D44" i="4"/>
  <c r="H58" i="4"/>
  <c r="J32" i="11"/>
  <c r="I33" i="24"/>
  <c r="F51" i="20"/>
  <c r="F40" i="19"/>
  <c r="J45" i="18"/>
  <c r="J23" i="17"/>
  <c r="F40" i="13"/>
  <c r="G40" i="13" s="1"/>
  <c r="F13" i="8"/>
  <c r="G13" i="8" s="1"/>
  <c r="G63" i="4"/>
  <c r="F43" i="11"/>
  <c r="G43" i="11" s="1"/>
  <c r="H60" i="15"/>
  <c r="H26" i="13"/>
  <c r="I59" i="8"/>
  <c r="K43" i="4"/>
  <c r="K62" i="4"/>
  <c r="J20" i="11"/>
  <c r="J51" i="11"/>
  <c r="H37" i="24"/>
  <c r="H8" i="20"/>
  <c r="H36" i="18"/>
  <c r="J50" i="17"/>
  <c r="J17" i="16"/>
  <c r="E32" i="15"/>
  <c r="F52" i="13"/>
  <c r="G52" i="13" s="1"/>
  <c r="I19" i="13"/>
  <c r="E6" i="13"/>
  <c r="J42" i="8"/>
  <c r="G20" i="4"/>
  <c r="K34" i="4"/>
  <c r="L43" i="4"/>
  <c r="L52" i="4"/>
  <c r="N62" i="4"/>
  <c r="E21" i="11"/>
  <c r="I61" i="11"/>
  <c r="G37" i="24"/>
  <c r="I56" i="19"/>
  <c r="E25" i="17"/>
  <c r="E60" i="15"/>
  <c r="J40" i="15"/>
  <c r="H19" i="13"/>
  <c r="I42" i="8"/>
  <c r="J13" i="8"/>
  <c r="L48" i="4"/>
  <c r="F31" i="11"/>
  <c r="J61" i="11"/>
  <c r="H52" i="21"/>
  <c r="I61" i="17"/>
  <c r="I40" i="15"/>
  <c r="J40" i="13"/>
  <c r="E59" i="8"/>
  <c r="G59" i="8" s="1"/>
  <c r="H9" i="8"/>
  <c r="E54" i="4"/>
  <c r="H21" i="11"/>
  <c r="J62" i="11"/>
  <c r="H51" i="20"/>
  <c r="E25" i="16"/>
  <c r="E8" i="15"/>
  <c r="F42" i="8"/>
  <c r="G42" i="8" s="1"/>
  <c r="F9" i="8"/>
  <c r="F63" i="4"/>
  <c r="J52" i="11"/>
  <c r="H51" i="21"/>
  <c r="E58" i="18"/>
  <c r="H39" i="15"/>
  <c r="F49" i="8"/>
  <c r="G49" i="8" s="1"/>
  <c r="E35" i="4"/>
  <c r="O35" i="4" s="1"/>
  <c r="J54" i="4"/>
  <c r="F33" i="11"/>
  <c r="G33" i="11" s="1"/>
  <c r="F47" i="21"/>
  <c r="G47" i="21" s="1"/>
  <c r="I47" i="13"/>
  <c r="J47" i="17"/>
  <c r="H47" i="13"/>
  <c r="J47" i="19"/>
  <c r="J47" i="13"/>
  <c r="H47" i="20"/>
  <c r="E47" i="8"/>
  <c r="H47" i="21"/>
  <c r="E47" i="17"/>
  <c r="F47" i="11"/>
  <c r="G47" i="11" s="1"/>
  <c r="F47" i="19"/>
  <c r="F47" i="16"/>
  <c r="F47" i="17"/>
  <c r="J47" i="20"/>
  <c r="G47" i="19"/>
  <c r="G47" i="8"/>
  <c r="G47" i="18"/>
  <c r="G47" i="17"/>
  <c r="G47" i="15"/>
  <c r="G47" i="13"/>
  <c r="F5" i="4"/>
  <c r="G5" i="4"/>
  <c r="L5" i="4"/>
  <c r="M5" i="4"/>
  <c r="J6" i="4"/>
  <c r="I6" i="4"/>
  <c r="H6" i="4"/>
  <c r="G6" i="4"/>
  <c r="F6" i="4"/>
  <c r="E6" i="4"/>
  <c r="D6" i="4"/>
  <c r="E5" i="4"/>
  <c r="N5" i="4"/>
  <c r="G4" i="4"/>
  <c r="M4" i="4"/>
  <c r="H4" i="4"/>
  <c r="L4" i="4"/>
  <c r="N4" i="4"/>
  <c r="K4" i="4"/>
  <c r="J4" i="4"/>
  <c r="I4" i="4"/>
  <c r="F4" i="4"/>
  <c r="E4" i="4"/>
  <c r="D4" i="4"/>
  <c r="N6" i="4"/>
  <c r="M6" i="4"/>
  <c r="L6" i="4"/>
  <c r="M7" i="4"/>
  <c r="K6" i="4"/>
  <c r="K7" i="4"/>
  <c r="I5" i="4"/>
  <c r="H5" i="4"/>
  <c r="D5" i="4"/>
  <c r="K5" i="4"/>
  <c r="L7" i="4"/>
  <c r="I7" i="4"/>
  <c r="H7" i="4"/>
  <c r="D7" i="4"/>
  <c r="E7" i="4"/>
  <c r="J7" i="4"/>
  <c r="F7" i="4"/>
  <c r="G7" i="4"/>
  <c r="N7" i="4"/>
  <c r="M8" i="4"/>
  <c r="N8" i="4"/>
  <c r="L8" i="4"/>
  <c r="D8" i="4"/>
  <c r="G8" i="4"/>
  <c r="H8" i="4"/>
  <c r="J8" i="4"/>
  <c r="E8" i="4"/>
  <c r="I8" i="4"/>
  <c r="F8" i="4"/>
  <c r="K8" i="4"/>
  <c r="Q33" i="4" l="1"/>
  <c r="O29" i="4"/>
  <c r="O19" i="4"/>
  <c r="G20" i="21"/>
  <c r="G59" i="19"/>
  <c r="G49" i="18"/>
  <c r="G36" i="16"/>
  <c r="G58" i="16"/>
  <c r="G43" i="16"/>
  <c r="G44" i="13"/>
  <c r="Q24" i="4"/>
  <c r="G53" i="8"/>
  <c r="O50" i="4"/>
  <c r="Q40" i="4"/>
  <c r="O28" i="4"/>
  <c r="G45" i="19"/>
  <c r="G64" i="19"/>
  <c r="G31" i="18"/>
  <c r="G36" i="13"/>
  <c r="Q62" i="4"/>
  <c r="G18" i="18"/>
  <c r="G42" i="21"/>
  <c r="G37" i="15"/>
  <c r="G25" i="20"/>
  <c r="G16" i="16"/>
  <c r="G56" i="13"/>
  <c r="G20" i="15"/>
  <c r="Q39" i="4"/>
  <c r="G59" i="15"/>
  <c r="G64" i="13"/>
  <c r="G28" i="8"/>
  <c r="G54" i="13"/>
  <c r="G51" i="17"/>
  <c r="G33" i="16"/>
  <c r="G6" i="19"/>
  <c r="G14" i="19"/>
  <c r="G28" i="17"/>
  <c r="G9" i="17"/>
  <c r="Q44" i="4"/>
  <c r="G19" i="16"/>
  <c r="G39" i="21"/>
  <c r="G58" i="13"/>
  <c r="G19" i="17"/>
  <c r="G14" i="20"/>
  <c r="G8" i="17"/>
  <c r="G46" i="21"/>
  <c r="G45" i="13"/>
  <c r="G17" i="20"/>
  <c r="G63" i="19"/>
  <c r="G40" i="21"/>
  <c r="G57" i="19"/>
  <c r="G30" i="21"/>
  <c r="G48" i="18"/>
  <c r="G35" i="21"/>
  <c r="L5" i="8"/>
  <c r="L10" i="8" s="1"/>
  <c r="G5" i="8"/>
  <c r="G21" i="16"/>
  <c r="G63" i="20"/>
  <c r="G54" i="15"/>
  <c r="G58" i="20"/>
  <c r="G12" i="19"/>
  <c r="G57" i="11"/>
  <c r="G38" i="15"/>
  <c r="G41" i="15"/>
  <c r="L7" i="15"/>
  <c r="S7" i="4"/>
  <c r="O60" i="4"/>
  <c r="G30" i="11"/>
  <c r="G54" i="8"/>
  <c r="G7" i="18"/>
  <c r="G31" i="11"/>
  <c r="G40" i="19"/>
  <c r="O27" i="4"/>
  <c r="G12" i="18"/>
  <c r="G37" i="16"/>
  <c r="L7" i="16"/>
  <c r="G41" i="16"/>
  <c r="G15" i="13"/>
  <c r="G55" i="8"/>
  <c r="G16" i="18"/>
  <c r="G63" i="17"/>
  <c r="G27" i="18"/>
  <c r="G51" i="20"/>
  <c r="G22" i="18"/>
  <c r="O51" i="4"/>
  <c r="G34" i="16"/>
  <c r="G36" i="15"/>
  <c r="G52" i="15"/>
  <c r="G60" i="15"/>
  <c r="G48" i="11"/>
  <c r="G23" i="13"/>
  <c r="G62" i="16"/>
  <c r="Q50" i="4"/>
  <c r="G6" i="13"/>
  <c r="Q46" i="4"/>
  <c r="Q26" i="4"/>
  <c r="G39" i="15"/>
  <c r="G33" i="21"/>
  <c r="G43" i="17"/>
  <c r="G13" i="20"/>
  <c r="L7" i="18"/>
  <c r="G41" i="18"/>
  <c r="G51" i="19"/>
  <c r="G47" i="16"/>
  <c r="Q47" i="4"/>
  <c r="O57" i="4"/>
  <c r="G26" i="15"/>
  <c r="Q57" i="4"/>
  <c r="Q58" i="4"/>
  <c r="Q20" i="4"/>
  <c r="G28" i="11"/>
  <c r="O44" i="4"/>
  <c r="G52" i="11"/>
  <c r="Q52" i="4"/>
  <c r="Q32" i="4"/>
  <c r="G63" i="8"/>
  <c r="G44" i="11"/>
  <c r="Q51" i="4"/>
  <c r="G62" i="20"/>
  <c r="Q54" i="4"/>
  <c r="G8" i="8"/>
  <c r="G20" i="19"/>
  <c r="O49" i="4"/>
  <c r="G53" i="13"/>
  <c r="Q43" i="4"/>
  <c r="G8" i="20"/>
  <c r="O39" i="4"/>
  <c r="G15" i="20"/>
  <c r="G17" i="13"/>
  <c r="G62" i="13"/>
  <c r="G50" i="16"/>
  <c r="G23" i="17"/>
  <c r="G39" i="19"/>
  <c r="G10" i="15"/>
  <c r="G30" i="16"/>
  <c r="G13" i="17"/>
  <c r="G17" i="17"/>
  <c r="G11" i="17"/>
  <c r="G40" i="16"/>
  <c r="G62" i="15"/>
  <c r="G61" i="21"/>
  <c r="G19" i="20"/>
  <c r="G16" i="20"/>
  <c r="G61" i="19"/>
  <c r="G61" i="11"/>
  <c r="L9" i="11"/>
  <c r="O13" i="11" s="1"/>
  <c r="S6" i="4"/>
  <c r="O40" i="4"/>
  <c r="O20" i="4"/>
  <c r="G61" i="8"/>
  <c r="G5" i="16"/>
  <c r="L5" i="16"/>
  <c r="L10" i="16" s="1"/>
  <c r="G54" i="21"/>
  <c r="G20" i="18"/>
  <c r="G64" i="15"/>
  <c r="G17" i="21"/>
  <c r="G31" i="19"/>
  <c r="L5" i="21"/>
  <c r="L10" i="21" s="1"/>
  <c r="G5" i="21"/>
  <c r="O53" i="4"/>
  <c r="Q55" i="4"/>
  <c r="G45" i="21"/>
  <c r="O31" i="4"/>
  <c r="G29" i="13"/>
  <c r="G64" i="11"/>
  <c r="G57" i="8"/>
  <c r="G12" i="20"/>
  <c r="G6" i="18"/>
  <c r="G59" i="18"/>
  <c r="G59" i="21"/>
  <c r="G8" i="11"/>
  <c r="G53" i="11"/>
  <c r="G16" i="13"/>
  <c r="G44" i="17"/>
  <c r="G17" i="16"/>
  <c r="G61" i="20"/>
  <c r="L9" i="20"/>
  <c r="O13" i="20" s="1"/>
  <c r="G29" i="20"/>
  <c r="O52" i="4"/>
  <c r="L7" i="11"/>
  <c r="G41" i="11"/>
  <c r="G38" i="8"/>
  <c r="G15" i="8"/>
  <c r="G45" i="15"/>
  <c r="G23" i="11"/>
  <c r="G28" i="15"/>
  <c r="G5" i="20"/>
  <c r="L5" i="20"/>
  <c r="L10" i="20" s="1"/>
  <c r="G24" i="17"/>
  <c r="G45" i="17"/>
  <c r="G41" i="17"/>
  <c r="L7" i="17"/>
  <c r="G43" i="8"/>
  <c r="G25" i="11"/>
  <c r="O62" i="4"/>
  <c r="L7" i="8"/>
  <c r="G41" i="8"/>
  <c r="G19" i="11"/>
  <c r="G18" i="21"/>
  <c r="G53" i="19"/>
  <c r="G50" i="17"/>
  <c r="G11" i="20"/>
  <c r="G9" i="19"/>
  <c r="G56" i="21"/>
  <c r="G18" i="15"/>
  <c r="G8" i="15"/>
  <c r="O37" i="4"/>
  <c r="G55" i="19"/>
  <c r="Q42" i="4"/>
  <c r="G15" i="11"/>
  <c r="G59" i="17"/>
  <c r="G14" i="16"/>
  <c r="G15" i="21"/>
  <c r="G38" i="17"/>
  <c r="G18" i="19"/>
  <c r="G31" i="17"/>
  <c r="G36" i="17"/>
  <c r="G62" i="17"/>
  <c r="G37" i="17"/>
  <c r="G20" i="16"/>
  <c r="G38" i="19"/>
  <c r="G55" i="17"/>
  <c r="G11" i="21"/>
  <c r="O22" i="4"/>
  <c r="G45" i="20"/>
  <c r="G6" i="21"/>
  <c r="L7" i="13"/>
  <c r="G41" i="13"/>
  <c r="G26" i="17"/>
  <c r="G20" i="17"/>
  <c r="G59" i="11"/>
  <c r="G50" i="8"/>
  <c r="G11" i="11"/>
  <c r="G48" i="15"/>
  <c r="G58" i="19"/>
  <c r="G18" i="16"/>
  <c r="G23" i="21"/>
  <c r="G13" i="18"/>
  <c r="G40" i="15"/>
  <c r="G60" i="16"/>
  <c r="G22" i="19"/>
  <c r="G24" i="19"/>
  <c r="G33" i="19"/>
  <c r="G36" i="20"/>
  <c r="G18" i="13"/>
  <c r="G46" i="17"/>
  <c r="G61" i="18"/>
  <c r="G41" i="20"/>
  <c r="L7" i="20"/>
  <c r="G5" i="15"/>
  <c r="L5" i="15"/>
  <c r="L10" i="15" s="1"/>
  <c r="G33" i="8"/>
  <c r="L9" i="15"/>
  <c r="O13" i="15" s="1"/>
  <c r="G61" i="15"/>
  <c r="G61" i="17"/>
  <c r="G60" i="20"/>
  <c r="L7" i="21"/>
  <c r="G41" i="21"/>
  <c r="G5" i="18"/>
  <c r="L5" i="18"/>
  <c r="L10" i="18" s="1"/>
  <c r="G8" i="18"/>
  <c r="G26" i="11"/>
  <c r="G37" i="21"/>
  <c r="G54" i="19"/>
  <c r="L5" i="11"/>
  <c r="L10" i="11" s="1"/>
  <c r="G5" i="11"/>
  <c r="G61" i="16"/>
  <c r="G9" i="8"/>
  <c r="G18" i="8"/>
  <c r="G44" i="15"/>
  <c r="G27" i="19"/>
  <c r="L4" i="24"/>
  <c r="Q35" i="4"/>
  <c r="G49" i="19"/>
  <c r="G27" i="8"/>
  <c r="G32" i="8"/>
  <c r="G32" i="19"/>
  <c r="G14" i="18"/>
  <c r="G34" i="19"/>
  <c r="G29" i="8"/>
  <c r="G19" i="8"/>
  <c r="G7" i="8"/>
  <c r="G35" i="20"/>
  <c r="G22" i="17"/>
  <c r="O38" i="4"/>
  <c r="G53" i="18"/>
  <c r="Q27" i="4"/>
  <c r="G5" i="13"/>
  <c r="L5" i="13"/>
  <c r="L10" i="13" s="1"/>
  <c r="Q38" i="4"/>
  <c r="G15" i="18"/>
  <c r="G35" i="19"/>
  <c r="G32" i="13"/>
  <c r="G63" i="18"/>
  <c r="G50" i="21"/>
  <c r="G8" i="19"/>
  <c r="L6" i="24"/>
  <c r="O24" i="4"/>
  <c r="G61" i="13"/>
  <c r="O61" i="4"/>
  <c r="G42" i="19"/>
  <c r="G56" i="20"/>
  <c r="G50" i="19"/>
  <c r="O34" i="4"/>
  <c r="O36" i="4"/>
  <c r="G58" i="11"/>
  <c r="G57" i="21"/>
  <c r="G7" i="21"/>
  <c r="L7" i="19"/>
  <c r="G41" i="19"/>
  <c r="G48" i="16"/>
  <c r="G29" i="17"/>
  <c r="G5" i="19"/>
  <c r="L5" i="19"/>
  <c r="L10" i="19" s="1"/>
  <c r="G32" i="15"/>
  <c r="G42" i="13"/>
  <c r="G27" i="13"/>
  <c r="G63" i="13"/>
  <c r="G42" i="11"/>
  <c r="G19" i="21"/>
  <c r="O48" i="4"/>
  <c r="G15" i="16"/>
  <c r="G57" i="20"/>
  <c r="L5" i="17"/>
  <c r="L10" i="17" s="1"/>
  <c r="G5" i="17"/>
  <c r="G22" i="20"/>
  <c r="G23" i="19"/>
  <c r="G57" i="16"/>
  <c r="Q48" i="4"/>
  <c r="G10" i="17"/>
  <c r="G49" i="13"/>
  <c r="G38" i="13"/>
  <c r="Q36" i="4"/>
  <c r="G64" i="21"/>
  <c r="G45" i="8"/>
  <c r="G32" i="16"/>
  <c r="G44" i="16"/>
  <c r="G25" i="15"/>
  <c r="G27" i="20"/>
  <c r="G54" i="20"/>
  <c r="G12" i="17"/>
  <c r="G53" i="21"/>
  <c r="Q34" i="4"/>
  <c r="G26" i="18"/>
  <c r="O54" i="4"/>
  <c r="G64" i="18"/>
  <c r="O23" i="4"/>
  <c r="G26" i="13"/>
  <c r="G56" i="8"/>
  <c r="G19" i="18"/>
  <c r="Q63" i="4"/>
  <c r="G60" i="13"/>
  <c r="G60" i="8"/>
  <c r="Q22" i="4"/>
  <c r="G35" i="15"/>
  <c r="G21" i="21"/>
  <c r="O33" i="4"/>
  <c r="O47" i="4"/>
  <c r="G36" i="11"/>
  <c r="G21" i="8"/>
  <c r="G40" i="18"/>
  <c r="G45" i="16"/>
  <c r="G50" i="11"/>
  <c r="G40" i="11"/>
  <c r="G7" i="16"/>
  <c r="G37" i="19"/>
  <c r="G7" i="11"/>
  <c r="G50" i="13"/>
  <c r="G19" i="19"/>
  <c r="G33" i="15"/>
  <c r="G33" i="20"/>
  <c r="G64" i="20"/>
  <c r="G26" i="8"/>
  <c r="G26" i="19"/>
  <c r="G42" i="17"/>
  <c r="G48" i="17"/>
  <c r="G28" i="19"/>
  <c r="G18" i="17"/>
  <c r="G63" i="21"/>
  <c r="O7" i="4"/>
  <c r="Q8" i="4"/>
  <c r="O5" i="4"/>
  <c r="Q6" i="4"/>
  <c r="Q5" i="4"/>
  <c r="O4" i="4"/>
  <c r="O6" i="4"/>
  <c r="Q7" i="4"/>
  <c r="O8" i="4"/>
  <c r="Q4" i="4"/>
  <c r="G9" i="4"/>
  <c r="H9" i="4"/>
  <c r="D9" i="4"/>
  <c r="I9" i="4"/>
  <c r="L9" i="4"/>
  <c r="J9" i="4"/>
  <c r="K9" i="4"/>
  <c r="F9" i="4"/>
  <c r="M9" i="4"/>
  <c r="N9" i="4"/>
  <c r="E9" i="4"/>
  <c r="M13" i="26" l="1"/>
  <c r="L9" i="24"/>
  <c r="M16" i="26" s="1"/>
  <c r="M12" i="26"/>
  <c r="L8" i="24"/>
  <c r="O13" i="24" s="1"/>
  <c r="L9" i="16"/>
  <c r="O13" i="16" s="1"/>
  <c r="L9" i="8"/>
  <c r="O13" i="8" s="1"/>
  <c r="L9" i="21"/>
  <c r="O13" i="21" s="1"/>
  <c r="L9" i="17"/>
  <c r="O13" i="17" s="1"/>
  <c r="L9" i="18"/>
  <c r="O13" i="18" s="1"/>
  <c r="L9" i="13"/>
  <c r="O13" i="13" s="1"/>
  <c r="S8" i="4"/>
  <c r="L9" i="19"/>
  <c r="O13" i="19" s="1"/>
  <c r="O9" i="4"/>
  <c r="Q9" i="4"/>
  <c r="F10" i="4"/>
  <c r="G10" i="4"/>
  <c r="H10" i="4"/>
  <c r="J10" i="4"/>
  <c r="K10" i="4"/>
  <c r="L10" i="4"/>
  <c r="M10" i="4"/>
  <c r="N10" i="4"/>
  <c r="I10" i="4"/>
  <c r="D10" i="4"/>
  <c r="E10" i="4"/>
  <c r="M15" i="26" l="1"/>
  <c r="O10" i="4"/>
  <c r="Q10" i="4"/>
  <c r="E11" i="4"/>
  <c r="F11" i="4"/>
  <c r="D11" i="4"/>
  <c r="G11" i="4"/>
  <c r="H11" i="4"/>
  <c r="J11" i="4"/>
  <c r="I11" i="4"/>
  <c r="K11" i="4"/>
  <c r="L11" i="4"/>
  <c r="M11" i="4"/>
  <c r="N11" i="4"/>
  <c r="Q11" i="4" l="1"/>
  <c r="O11" i="4"/>
  <c r="N12" i="4"/>
  <c r="D12" i="4"/>
  <c r="E12" i="4"/>
  <c r="F12" i="4"/>
  <c r="H12" i="4"/>
  <c r="I12" i="4"/>
  <c r="J12" i="4"/>
  <c r="K12" i="4"/>
  <c r="L12" i="4"/>
  <c r="M12" i="4"/>
  <c r="G12" i="4"/>
  <c r="O12" i="4" l="1"/>
  <c r="Q12" i="4"/>
  <c r="D13" i="4"/>
  <c r="H13" i="4"/>
  <c r="M13" i="4"/>
  <c r="N13" i="4"/>
  <c r="E13" i="4"/>
  <c r="F13" i="4"/>
  <c r="G13" i="4"/>
  <c r="I13" i="4"/>
  <c r="J13" i="4"/>
  <c r="K13" i="4"/>
  <c r="L13" i="4"/>
  <c r="Q13" i="4" l="1"/>
  <c r="O13" i="4"/>
  <c r="L14" i="4"/>
  <c r="M14" i="4"/>
  <c r="D14" i="4"/>
  <c r="E14" i="4"/>
  <c r="F14" i="4"/>
  <c r="G14" i="4"/>
  <c r="H14" i="4"/>
  <c r="I14" i="4"/>
  <c r="J14" i="4"/>
  <c r="K14" i="4"/>
  <c r="N14" i="4"/>
  <c r="Q14" i="4" l="1"/>
  <c r="O14" i="4"/>
  <c r="F15" i="4"/>
  <c r="K15" i="4"/>
  <c r="L15" i="4"/>
  <c r="M15" i="4"/>
  <c r="N15" i="4"/>
  <c r="D15" i="4"/>
  <c r="E15" i="4"/>
  <c r="G15" i="4"/>
  <c r="H15" i="4"/>
  <c r="I15" i="4"/>
  <c r="J15" i="4"/>
  <c r="O15" i="4" l="1"/>
  <c r="Q15" i="4"/>
  <c r="J16" i="4"/>
  <c r="K16" i="4"/>
  <c r="D16" i="4"/>
  <c r="E16" i="4"/>
  <c r="F16" i="4"/>
  <c r="G16" i="4"/>
  <c r="H16" i="4"/>
  <c r="I16" i="4"/>
  <c r="L16" i="4"/>
  <c r="M16" i="4"/>
  <c r="N16" i="4"/>
  <c r="Q16" i="4" l="1"/>
  <c r="O16" i="4"/>
  <c r="D17" i="4"/>
  <c r="I17" i="4"/>
  <c r="J17" i="4"/>
  <c r="K17" i="4"/>
  <c r="L17" i="4"/>
  <c r="M17" i="4"/>
  <c r="N17" i="4"/>
  <c r="E17" i="4"/>
  <c r="F17" i="4"/>
  <c r="G17" i="4"/>
  <c r="H17" i="4"/>
  <c r="Q17" i="4" l="1"/>
  <c r="O17" i="4"/>
  <c r="H18" i="4"/>
  <c r="I18" i="4"/>
  <c r="M18" i="4"/>
  <c r="D18" i="4"/>
  <c r="E18" i="4"/>
  <c r="S4" i="4" s="1"/>
  <c r="S9" i="4" s="1"/>
  <c r="F18" i="4"/>
  <c r="G18" i="4"/>
  <c r="J18" i="4"/>
  <c r="K18" i="4"/>
  <c r="L18" i="4"/>
  <c r="N18" i="4"/>
  <c r="O18" i="4" l="1"/>
  <c r="Q18" i="4"/>
</calcChain>
</file>

<file path=xl/sharedStrings.xml><?xml version="1.0" encoding="utf-8"?>
<sst xmlns="http://schemas.openxmlformats.org/spreadsheetml/2006/main" count="1229" uniqueCount="172">
  <si>
    <t>Month</t>
  </si>
  <si>
    <t>Year</t>
  </si>
  <si>
    <t>Company Name</t>
  </si>
  <si>
    <t>Company ID</t>
  </si>
  <si>
    <t>Residential Customers</t>
  </si>
  <si>
    <t>Residential Customers with Arrears Greater than 60 days</t>
  </si>
  <si>
    <t>Residential Final Termination Notices</t>
  </si>
  <si>
    <t>Residential Accounts Terminated</t>
  </si>
  <si>
    <t>Residential Accounts Terminated Percentage</t>
  </si>
  <si>
    <t>Residential Active Payment Arrangements</t>
  </si>
  <si>
    <t>Residential Uncollectibles</t>
  </si>
  <si>
    <t>Residential Sales</t>
  </si>
  <si>
    <t>Residential Arrears Greater than 60 Days Sales</t>
  </si>
  <si>
    <t>Residential Final Termination Notices Issued Sales</t>
  </si>
  <si>
    <t>Residential Accounts Terminated Sales</t>
  </si>
  <si>
    <t>Residential Average Sales</t>
  </si>
  <si>
    <t>Residential Active Payment Arrangements Sales</t>
  </si>
  <si>
    <t>Residential Uncollectibles Sales</t>
  </si>
  <si>
    <t>CH</t>
  </si>
  <si>
    <t>OR</t>
  </si>
  <si>
    <t>NFG</t>
  </si>
  <si>
    <t>NGrid-LI</t>
  </si>
  <si>
    <t>RG&amp;E</t>
  </si>
  <si>
    <t>NGrid-NY</t>
  </si>
  <si>
    <t>NYSEG</t>
  </si>
  <si>
    <t>NGrid-Upstate</t>
  </si>
  <si>
    <t>CE</t>
  </si>
  <si>
    <t>PSEG</t>
  </si>
  <si>
    <t>7497ps</t>
  </si>
  <si>
    <t>Quarter</t>
  </si>
  <si>
    <t>Customers</t>
  </si>
  <si>
    <t>Final Termination Notices</t>
  </si>
  <si>
    <t>Accounts Terminated</t>
  </si>
  <si>
    <t>Active Payment Arrangements</t>
  </si>
  <si>
    <t>Uncollectibles</t>
  </si>
  <si>
    <t>Sales</t>
  </si>
  <si>
    <t>Arrears Greater than 60 Days Sales</t>
  </si>
  <si>
    <t>Final Termination Notices Issued Sales</t>
  </si>
  <si>
    <t>Accounts Terminated Sales</t>
  </si>
  <si>
    <t>Average Sales</t>
  </si>
  <si>
    <t>Active Payment Arrangements Sales</t>
  </si>
  <si>
    <t>Uncollectibles Sales</t>
  </si>
  <si>
    <t>Arrears Greater than 60 days</t>
  </si>
  <si>
    <t>Terminated Percentage</t>
  </si>
  <si>
    <t>Column Data Label</t>
  </si>
  <si>
    <t>Data Type</t>
  </si>
  <si>
    <t>Data Description</t>
  </si>
  <si>
    <t>Numeric</t>
  </si>
  <si>
    <t>Month submitted</t>
  </si>
  <si>
    <t>Year submitted</t>
  </si>
  <si>
    <t>Text</t>
  </si>
  <si>
    <t>Name of the utility company</t>
  </si>
  <si>
    <t>Company Unique Identifier</t>
  </si>
  <si>
    <t>The total number of residential customers</t>
  </si>
  <si>
    <t>The total number of residential customers with arrears greater than 60 days</t>
  </si>
  <si>
    <t>The total number of residential final termination notices issued</t>
  </si>
  <si>
    <t>The total number of residential accounts terminated</t>
  </si>
  <si>
    <t>Percentage</t>
  </si>
  <si>
    <t>The Percentage of residential accounts terminated</t>
  </si>
  <si>
    <t>Total number of residential customers with active deferred payment arrangements</t>
  </si>
  <si>
    <t>The total number of residential accounts uncollected</t>
  </si>
  <si>
    <t>Currency</t>
  </si>
  <si>
    <t>The total dollar amount of residential customer sales</t>
  </si>
  <si>
    <t>The total dollar amount of residential sales arrears greater than 60 days</t>
  </si>
  <si>
    <t>The total dollar amount of residential final termination notices issued</t>
  </si>
  <si>
    <t>The total dollar amount of residential accounts terminated for non payment</t>
  </si>
  <si>
    <t>Average dollar amount of sales per residential customer for the month reported</t>
  </si>
  <si>
    <t>The total dollar amount in active deferred payment arrangements</t>
  </si>
  <si>
    <t>The total dollar amount of uncollectible accounts</t>
  </si>
  <si>
    <t>Original Data Set - Input</t>
  </si>
  <si>
    <t>Residential Customers with Arrears Greater than 60 Days</t>
  </si>
  <si>
    <t>Residential Final Termination Notices Issued</t>
  </si>
  <si>
    <t>Original Data Set - Quarterly</t>
  </si>
  <si>
    <t>N umeric</t>
  </si>
  <si>
    <t>Unique quarterly label = Year * 100 + Month</t>
  </si>
  <si>
    <t>Data Dictionary</t>
  </si>
  <si>
    <t xml:space="preserve">Quarterly snapshot of residential collection data submitted by New York State’s ten largest distribution utility companies.  </t>
  </si>
  <si>
    <t>Quarterly snapshot of residential collection Open NY data</t>
  </si>
  <si>
    <t>Customers with Arrears Greater than 60 Days</t>
  </si>
  <si>
    <t>Final Termination Notices Issued</t>
  </si>
  <si>
    <t>Uncollectible Sales</t>
  </si>
  <si>
    <t>Fraction in Arrears</t>
  </si>
  <si>
    <t>Fraction in Active Payment Arrangements</t>
  </si>
  <si>
    <t>Percent in Arrears</t>
  </si>
  <si>
    <t>Difference 2019 and 2024</t>
  </si>
  <si>
    <t>Standard Deviation 2010-2019</t>
  </si>
  <si>
    <t>Nat Grid</t>
  </si>
  <si>
    <t>NMPC</t>
  </si>
  <si>
    <t>2019  average</t>
  </si>
  <si>
    <t xml:space="preserve">2024 average </t>
  </si>
  <si>
    <t>Two deviations</t>
  </si>
  <si>
    <t>Tab</t>
  </si>
  <si>
    <t>Documentation</t>
  </si>
  <si>
    <t>Summary</t>
  </si>
  <si>
    <t>Input</t>
  </si>
  <si>
    <t>Quarterly</t>
  </si>
  <si>
    <t>Con Ed</t>
  </si>
  <si>
    <t>Statewide quarterly residential collection data submitted by New York State’s ten largest distribution utility companies in Open Data NY</t>
  </si>
  <si>
    <t>Company Code</t>
  </si>
  <si>
    <t>Consolidated Edison Summary Snapshot Quarterly Residential Collection Data and Arrears Significant Change Statistics</t>
  </si>
  <si>
    <t>PSEG: Public Service Enterprise Group</t>
  </si>
  <si>
    <t>CH: Central Hudson Gas &amp; Electric</t>
  </si>
  <si>
    <t>CE: Consolidated Edison</t>
  </si>
  <si>
    <t>NGrid-LI: National Grid Long Island - Natural Gas and power plants</t>
  </si>
  <si>
    <t>NGrid-NY: National Grid Metro - Natural gas to Brooklyn,, Queens, and Staten Island</t>
  </si>
  <si>
    <t>NGrid-Upstate: Niagara Mohawk</t>
  </si>
  <si>
    <t>OR: Orange &amp; Rockland</t>
  </si>
  <si>
    <t>NYSEG: New York State Electric and Gas</t>
  </si>
  <si>
    <t>RG&amp;E: Rochester Gas &amp; Electric</t>
  </si>
  <si>
    <t>NFG: National Fuel Gas - Natural Gas</t>
  </si>
  <si>
    <t>LI</t>
  </si>
  <si>
    <t>Metro</t>
  </si>
  <si>
    <t>Input data from Open NY</t>
  </si>
  <si>
    <t>Open NY documentation</t>
  </si>
  <si>
    <t>Description of tabs</t>
  </si>
  <si>
    <t xml:space="preserve">                               Quarterly residential collection data by company</t>
  </si>
  <si>
    <t>Not Significant</t>
  </si>
  <si>
    <t>Not significant</t>
  </si>
  <si>
    <t>Significant</t>
  </si>
  <si>
    <t>Was the difference between the annual average of the customers in arrears more than 60 days</t>
  </si>
  <si>
    <t>Quarterly Trend of the Percentage of Customers in Arrears</t>
  </si>
  <si>
    <t>Year for graph</t>
  </si>
  <si>
    <t>NMPA dba National Grid Summary Snapshot Quarterly Residential Collection Data and Arrears Significant Change Statistics</t>
  </si>
  <si>
    <t>Statewide</t>
  </si>
  <si>
    <t>Transform input data by creating quarterly label</t>
  </si>
  <si>
    <t>Central Hudson Summary Snapshot Quarterly Residential Collection Data and Arrears Significant Change Statistics</t>
  </si>
  <si>
    <t>PSEG Summary Snapshot Quarterly Residential Collection Data and Arrears Significant Change Statistics</t>
  </si>
  <si>
    <t>National Grid - Long Island Summary Snapshot Quarterly Residential Collection Data and Arrears Significant Change Statistics</t>
  </si>
  <si>
    <t>National Grid - NYC Summary Snapshot Quarterly Residential Collection Data and Arrears Significant Change Statistics</t>
  </si>
  <si>
    <t>Orange &amp; Rockland Summary Snapshot Quarterly Residential Collection Data and Arrears Significant Change Statistics</t>
  </si>
  <si>
    <t>New York State Electric &amp; Gas Snapshot Quarterly Residential Collection Data and Arrears Significant Change Statistics</t>
  </si>
  <si>
    <t>Rochester Gas &amp; Electric Summary Snapshot Quarterly Residential Collection Data and Arrears Significant Change Statistics</t>
  </si>
  <si>
    <t>National Fuel Gas Summary Snapshot Quarterly Residential Collection Data and Arrears Significant Change Statistics</t>
  </si>
  <si>
    <t>Table 1: Statewide quarterly residential collection data submitted by New York State’s ten largest distribution utility companies in Open Data NY</t>
  </si>
  <si>
    <t>Qtr.</t>
  </si>
  <si>
    <t>Exhibit 2 Customers in Arrears Spreadsheet</t>
  </si>
  <si>
    <t xml:space="preserve">2025 average </t>
  </si>
  <si>
    <t>Difference 2019 and 2025</t>
  </si>
  <si>
    <t>O&amp;R</t>
  </si>
  <si>
    <t>NYSE&amp;G</t>
  </si>
  <si>
    <t>NYS</t>
  </si>
  <si>
    <t>2010-2019 Two deviations</t>
  </si>
  <si>
    <t>Average 2024 -2025</t>
  </si>
  <si>
    <t>Label</t>
  </si>
  <si>
    <t>Statewide Graph Data</t>
  </si>
  <si>
    <t>Tab Description</t>
  </si>
  <si>
    <t>Table 1</t>
  </si>
  <si>
    <t>PSL 66-p(4) Summary of Company results</t>
  </si>
  <si>
    <t>Graph</t>
  </si>
  <si>
    <t>Graph of Quarterly Number in Arreas, Terminations &amp; Payment Arrangements</t>
  </si>
  <si>
    <t>Component</t>
  </si>
  <si>
    <t>Amount</t>
  </si>
  <si>
    <t>Phase 1 state appropriation</t>
  </si>
  <si>
    <t>$250 million</t>
  </si>
  <si>
    <t>~$282 million</t>
  </si>
  <si>
    <t>Phase 2 total program cost</t>
  </si>
  <si>
    <t>$672 million</t>
  </si>
  <si>
    <t>Phase 2 shareholder contributions</t>
  </si>
  <si>
    <t>$101 million</t>
  </si>
  <si>
    <t>Source</t>
  </si>
  <si>
    <t>Phase 2 total ratepayer carrying charges</t>
  </si>
  <si>
    <t>~$824 million over collection period</t>
  </si>
  <si>
    <t>Phase 1 additional ratepayer/utility contributions</t>
  </si>
  <si>
    <t xml:space="preserve">State budget (Chapter 53, Laws of 2022) </t>
  </si>
  <si>
    <t>Utility rate recovery documents.</t>
  </si>
  <si>
    <t>Ratepayer surcharge + shareholder contributions</t>
  </si>
  <si>
    <t xml:space="preserve">Utility shareholders </t>
  </si>
  <si>
    <t>Ratepayer surcharge</t>
  </si>
  <si>
    <t>Updated With Data Through the End of 2025</t>
  </si>
  <si>
    <t>Change from 2019 to 2025</t>
  </si>
  <si>
    <t>in 2019 and 2025 greater than two standard deviations of the 2011- 2019 data?</t>
  </si>
  <si>
    <t>INDEPENDENT INTERVENOR EXHIBIT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</si>
</sst>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rgb="FF0000FF"/>
      <name val="Aptos Narrow"/>
      <family val="2"/>
      <scheme val="minor"/>
    </font>
    <font>
      <b/>
      <u/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38">
    <xf numFmtId="0" fontId="0" fillId="0" borderId="0" xfId="0"/>
    <xf numFmtId="44" fontId="0" fillId="0" borderId="0" xfId="1" applyFont="1"/>
    <xf numFmtId="0" fontId="16" fillId="0" borderId="10" xfId="0" applyFont="1" applyBorder="1" applyAlignment="1">
      <alignment horizontal="center"/>
    </xf>
    <xf numFmtId="0" fontId="0" fillId="0" borderId="10" xfId="0" applyBorder="1"/>
    <xf numFmtId="3" fontId="0" fillId="0" borderId="10" xfId="0" applyNumberFormat="1" applyBorder="1"/>
    <xf numFmtId="164" fontId="0" fillId="0" borderId="10" xfId="1" applyNumberFormat="1" applyFont="1" applyBorder="1"/>
    <xf numFmtId="0" fontId="16" fillId="0" borderId="10" xfId="0" applyFont="1" applyBorder="1"/>
    <xf numFmtId="0" fontId="16" fillId="0" borderId="0" xfId="0" applyFont="1"/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19" fillId="0" borderId="0" xfId="44" applyFont="1" applyAlignment="1">
      <alignment vertical="center"/>
    </xf>
    <xf numFmtId="0" fontId="16" fillId="0" borderId="10" xfId="0" applyFont="1" applyBorder="1" applyAlignment="1">
      <alignment horizontal="center" wrapText="1"/>
    </xf>
    <xf numFmtId="0" fontId="16" fillId="0" borderId="12" xfId="0" applyFont="1" applyBorder="1" applyAlignment="1">
      <alignment horizontal="center" wrapText="1"/>
    </xf>
    <xf numFmtId="0" fontId="16" fillId="0" borderId="10" xfId="0" applyFont="1" applyBorder="1" applyAlignment="1">
      <alignment wrapText="1"/>
    </xf>
    <xf numFmtId="0" fontId="16" fillId="0" borderId="12" xfId="0" applyFont="1" applyBorder="1" applyAlignment="1">
      <alignment wrapText="1"/>
    </xf>
    <xf numFmtId="9" fontId="0" fillId="0" borderId="0" xfId="2" applyFont="1"/>
    <xf numFmtId="165" fontId="0" fillId="0" borderId="10" xfId="2" applyNumberFormat="1" applyFont="1" applyBorder="1"/>
    <xf numFmtId="6" fontId="0" fillId="0" borderId="0" xfId="0" applyNumberFormat="1"/>
    <xf numFmtId="0" fontId="16" fillId="0" borderId="0" xfId="0" applyFont="1" applyAlignment="1">
      <alignment horizontal="left"/>
    </xf>
    <xf numFmtId="0" fontId="16" fillId="0" borderId="10" xfId="0" applyFont="1" applyBorder="1" applyAlignment="1">
      <alignment horizontal="right" indent="1"/>
    </xf>
    <xf numFmtId="0" fontId="16" fillId="0" borderId="10" xfId="0" applyFont="1" applyBorder="1" applyAlignment="1">
      <alignment horizontal="right"/>
    </xf>
    <xf numFmtId="0" fontId="16" fillId="0" borderId="0" xfId="0" applyFont="1" applyAlignment="1">
      <alignment wrapText="1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3" fontId="0" fillId="0" borderId="0" xfId="0" applyNumberFormat="1"/>
    <xf numFmtId="10" fontId="0" fillId="0" borderId="0" xfId="0" applyNumberFormat="1"/>
    <xf numFmtId="0" fontId="16" fillId="0" borderId="0" xfId="0" applyFont="1" applyAlignment="1">
      <alignment horizontal="right"/>
    </xf>
    <xf numFmtId="0" fontId="21" fillId="0" borderId="15" xfId="0" applyFont="1" applyBorder="1" applyAlignment="1">
      <alignment horizontal="center" wrapText="1"/>
    </xf>
    <xf numFmtId="0" fontId="21" fillId="0" borderId="16" xfId="0" applyFont="1" applyBorder="1" applyAlignment="1">
      <alignment horizontal="center" wrapText="1"/>
    </xf>
    <xf numFmtId="0" fontId="21" fillId="0" borderId="17" xfId="0" applyFont="1" applyBorder="1" applyAlignment="1">
      <alignment horizontal="center" wrapText="1"/>
    </xf>
    <xf numFmtId="0" fontId="22" fillId="0" borderId="14" xfId="0" applyFont="1" applyBorder="1" applyAlignment="1">
      <alignment wrapText="1"/>
    </xf>
    <xf numFmtId="0" fontId="22" fillId="0" borderId="10" xfId="0" applyFont="1" applyBorder="1" applyAlignment="1">
      <alignment wrapText="1"/>
    </xf>
    <xf numFmtId="0" fontId="16" fillId="0" borderId="10" xfId="0" applyFont="1" applyBorder="1" applyAlignment="1">
      <alignment horizontal="left"/>
    </xf>
    <xf numFmtId="0" fontId="16" fillId="34" borderId="11" xfId="0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16" fillId="0" borderId="0" xfId="0" applyFont="1" applyAlignment="1">
      <alignment horizontal="center" wrapText="1"/>
    </xf>
  </cellXfs>
  <cellStyles count="45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urrency" xfId="1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Hyperlink" xfId="44" builtinId="8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Percent" xfId="2" builtinId="5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Quarterly Number</a:t>
            </a:r>
            <a:r>
              <a:rPr lang="en-US" baseline="0"/>
              <a:t> in Arreas, Terminations &amp; Payment Arrangements  2010-2025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Arrears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Graph!$C$4:$C$67</c:f>
              <c:numCache>
                <c:formatCode>General</c:formatCode>
                <c:ptCount val="64"/>
                <c:pt idx="0">
                  <c:v>201001</c:v>
                </c:pt>
                <c:pt idx="1">
                  <c:v>201002</c:v>
                </c:pt>
                <c:pt idx="2">
                  <c:v>201003</c:v>
                </c:pt>
                <c:pt idx="3">
                  <c:v>201004</c:v>
                </c:pt>
                <c:pt idx="4">
                  <c:v>201101</c:v>
                </c:pt>
                <c:pt idx="5">
                  <c:v>201102</c:v>
                </c:pt>
                <c:pt idx="6">
                  <c:v>201103</c:v>
                </c:pt>
                <c:pt idx="7">
                  <c:v>201104</c:v>
                </c:pt>
                <c:pt idx="8">
                  <c:v>201201</c:v>
                </c:pt>
                <c:pt idx="9">
                  <c:v>201202</c:v>
                </c:pt>
                <c:pt idx="10">
                  <c:v>201203</c:v>
                </c:pt>
                <c:pt idx="11">
                  <c:v>201204</c:v>
                </c:pt>
                <c:pt idx="12">
                  <c:v>201301</c:v>
                </c:pt>
                <c:pt idx="13">
                  <c:v>201302</c:v>
                </c:pt>
                <c:pt idx="14">
                  <c:v>201303</c:v>
                </c:pt>
                <c:pt idx="15">
                  <c:v>201304</c:v>
                </c:pt>
                <c:pt idx="16">
                  <c:v>201401</c:v>
                </c:pt>
                <c:pt idx="17">
                  <c:v>201402</c:v>
                </c:pt>
                <c:pt idx="18">
                  <c:v>201403</c:v>
                </c:pt>
                <c:pt idx="19">
                  <c:v>201404</c:v>
                </c:pt>
                <c:pt idx="20">
                  <c:v>201501</c:v>
                </c:pt>
                <c:pt idx="21">
                  <c:v>201502</c:v>
                </c:pt>
                <c:pt idx="22">
                  <c:v>201503</c:v>
                </c:pt>
                <c:pt idx="23">
                  <c:v>201504</c:v>
                </c:pt>
                <c:pt idx="24">
                  <c:v>201601</c:v>
                </c:pt>
                <c:pt idx="25">
                  <c:v>201602</c:v>
                </c:pt>
                <c:pt idx="26">
                  <c:v>201603</c:v>
                </c:pt>
                <c:pt idx="27">
                  <c:v>201604</c:v>
                </c:pt>
                <c:pt idx="28">
                  <c:v>201701</c:v>
                </c:pt>
                <c:pt idx="29">
                  <c:v>201702</c:v>
                </c:pt>
                <c:pt idx="30">
                  <c:v>201703</c:v>
                </c:pt>
                <c:pt idx="31">
                  <c:v>201704</c:v>
                </c:pt>
                <c:pt idx="32">
                  <c:v>201801</c:v>
                </c:pt>
                <c:pt idx="33">
                  <c:v>201802</c:v>
                </c:pt>
                <c:pt idx="34">
                  <c:v>201803</c:v>
                </c:pt>
                <c:pt idx="35">
                  <c:v>201804</c:v>
                </c:pt>
                <c:pt idx="36">
                  <c:v>201901</c:v>
                </c:pt>
                <c:pt idx="37">
                  <c:v>201902</c:v>
                </c:pt>
                <c:pt idx="38">
                  <c:v>201903</c:v>
                </c:pt>
                <c:pt idx="39">
                  <c:v>201904</c:v>
                </c:pt>
                <c:pt idx="40">
                  <c:v>202001</c:v>
                </c:pt>
                <c:pt idx="41">
                  <c:v>202002</c:v>
                </c:pt>
                <c:pt idx="42">
                  <c:v>202003</c:v>
                </c:pt>
                <c:pt idx="43">
                  <c:v>202004</c:v>
                </c:pt>
                <c:pt idx="44">
                  <c:v>202101</c:v>
                </c:pt>
                <c:pt idx="45">
                  <c:v>202102</c:v>
                </c:pt>
                <c:pt idx="46">
                  <c:v>202103</c:v>
                </c:pt>
                <c:pt idx="47">
                  <c:v>202104</c:v>
                </c:pt>
                <c:pt idx="48">
                  <c:v>202201</c:v>
                </c:pt>
                <c:pt idx="49">
                  <c:v>202202</c:v>
                </c:pt>
                <c:pt idx="50">
                  <c:v>202203</c:v>
                </c:pt>
                <c:pt idx="51">
                  <c:v>202204</c:v>
                </c:pt>
                <c:pt idx="52">
                  <c:v>202301</c:v>
                </c:pt>
                <c:pt idx="53">
                  <c:v>202302</c:v>
                </c:pt>
                <c:pt idx="54">
                  <c:v>202303</c:v>
                </c:pt>
                <c:pt idx="55">
                  <c:v>202304</c:v>
                </c:pt>
                <c:pt idx="56">
                  <c:v>202401</c:v>
                </c:pt>
                <c:pt idx="57">
                  <c:v>202402</c:v>
                </c:pt>
                <c:pt idx="58">
                  <c:v>202403</c:v>
                </c:pt>
                <c:pt idx="59">
                  <c:v>202404</c:v>
                </c:pt>
                <c:pt idx="60">
                  <c:v>202501</c:v>
                </c:pt>
                <c:pt idx="61">
                  <c:v>202502</c:v>
                </c:pt>
                <c:pt idx="62">
                  <c:v>202503</c:v>
                </c:pt>
                <c:pt idx="63">
                  <c:v>202504</c:v>
                </c:pt>
              </c:numCache>
            </c:numRef>
          </c:cat>
          <c:val>
            <c:numRef>
              <c:f>Graph!$E$4:$E$67</c:f>
              <c:numCache>
                <c:formatCode>#,##0</c:formatCode>
                <c:ptCount val="64"/>
                <c:pt idx="0">
                  <c:v>883874</c:v>
                </c:pt>
                <c:pt idx="1">
                  <c:v>918622</c:v>
                </c:pt>
                <c:pt idx="2">
                  <c:v>910474</c:v>
                </c:pt>
                <c:pt idx="3">
                  <c:v>967417</c:v>
                </c:pt>
                <c:pt idx="4">
                  <c:v>909213</c:v>
                </c:pt>
                <c:pt idx="5">
                  <c:v>954651</c:v>
                </c:pt>
                <c:pt idx="6">
                  <c:v>958796</c:v>
                </c:pt>
                <c:pt idx="7">
                  <c:v>978563</c:v>
                </c:pt>
                <c:pt idx="8">
                  <c:v>908317</c:v>
                </c:pt>
                <c:pt idx="9">
                  <c:v>917058</c:v>
                </c:pt>
                <c:pt idx="10">
                  <c:v>899261</c:v>
                </c:pt>
                <c:pt idx="11">
                  <c:v>1051070</c:v>
                </c:pt>
                <c:pt idx="12">
                  <c:v>945730</c:v>
                </c:pt>
                <c:pt idx="13">
                  <c:v>1000328</c:v>
                </c:pt>
                <c:pt idx="14">
                  <c:v>967611</c:v>
                </c:pt>
                <c:pt idx="15">
                  <c:v>990961</c:v>
                </c:pt>
                <c:pt idx="16">
                  <c:v>1068047</c:v>
                </c:pt>
                <c:pt idx="17">
                  <c:v>1174551</c:v>
                </c:pt>
                <c:pt idx="18">
                  <c:v>1124110</c:v>
                </c:pt>
                <c:pt idx="19">
                  <c:v>1094422</c:v>
                </c:pt>
                <c:pt idx="20">
                  <c:v>1015960</c:v>
                </c:pt>
                <c:pt idx="21">
                  <c:v>1086924</c:v>
                </c:pt>
                <c:pt idx="22">
                  <c:v>1037652</c:v>
                </c:pt>
                <c:pt idx="23">
                  <c:v>1064225</c:v>
                </c:pt>
                <c:pt idx="24">
                  <c:v>985715</c:v>
                </c:pt>
                <c:pt idx="25">
                  <c:v>1033334</c:v>
                </c:pt>
                <c:pt idx="26">
                  <c:v>997656</c:v>
                </c:pt>
                <c:pt idx="27">
                  <c:v>1059982</c:v>
                </c:pt>
                <c:pt idx="28">
                  <c:v>991256</c:v>
                </c:pt>
                <c:pt idx="29">
                  <c:v>1030479</c:v>
                </c:pt>
                <c:pt idx="30">
                  <c:v>1020621</c:v>
                </c:pt>
                <c:pt idx="31">
                  <c:v>1036611</c:v>
                </c:pt>
                <c:pt idx="32">
                  <c:v>992341</c:v>
                </c:pt>
                <c:pt idx="33">
                  <c:v>1034869</c:v>
                </c:pt>
                <c:pt idx="34">
                  <c:v>1020696</c:v>
                </c:pt>
                <c:pt idx="35">
                  <c:v>1051354</c:v>
                </c:pt>
                <c:pt idx="36">
                  <c:v>1008231</c:v>
                </c:pt>
                <c:pt idx="37">
                  <c:v>1068893</c:v>
                </c:pt>
                <c:pt idx="38">
                  <c:v>1039312</c:v>
                </c:pt>
                <c:pt idx="39">
                  <c:v>1046219</c:v>
                </c:pt>
                <c:pt idx="40">
                  <c:v>1063585</c:v>
                </c:pt>
                <c:pt idx="41">
                  <c:v>1210717</c:v>
                </c:pt>
                <c:pt idx="42">
                  <c:v>1197277</c:v>
                </c:pt>
                <c:pt idx="43">
                  <c:v>1263742</c:v>
                </c:pt>
                <c:pt idx="44">
                  <c:v>1236492</c:v>
                </c:pt>
                <c:pt idx="45">
                  <c:v>1293548</c:v>
                </c:pt>
                <c:pt idx="46">
                  <c:v>1285560</c:v>
                </c:pt>
                <c:pt idx="47">
                  <c:v>1289992</c:v>
                </c:pt>
                <c:pt idx="48">
                  <c:v>1237766</c:v>
                </c:pt>
                <c:pt idx="49">
                  <c:v>1321155</c:v>
                </c:pt>
                <c:pt idx="50">
                  <c:v>1312977</c:v>
                </c:pt>
                <c:pt idx="51">
                  <c:v>1362135</c:v>
                </c:pt>
                <c:pt idx="52">
                  <c:v>1326611</c:v>
                </c:pt>
                <c:pt idx="53">
                  <c:v>1388011</c:v>
                </c:pt>
                <c:pt idx="54">
                  <c:v>1351031</c:v>
                </c:pt>
                <c:pt idx="55">
                  <c:v>1412496</c:v>
                </c:pt>
                <c:pt idx="56">
                  <c:v>1372729</c:v>
                </c:pt>
                <c:pt idx="57">
                  <c:v>1401387</c:v>
                </c:pt>
                <c:pt idx="58">
                  <c:v>1382880</c:v>
                </c:pt>
                <c:pt idx="59">
                  <c:v>1383480</c:v>
                </c:pt>
                <c:pt idx="60">
                  <c:v>1241779</c:v>
                </c:pt>
                <c:pt idx="61">
                  <c:v>1266339</c:v>
                </c:pt>
                <c:pt idx="62">
                  <c:v>1224792</c:v>
                </c:pt>
                <c:pt idx="63">
                  <c:v>1288281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0B-4224-88ED-3C9CE39F328F}"/>
            </c:ext>
          </c:extLst>
        </c:ser>
        <c:ser>
          <c:idx val="3"/>
          <c:order val="1"/>
          <c:tx>
            <c:v>Terminations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Graph!$C$4:$C$67</c:f>
              <c:numCache>
                <c:formatCode>General</c:formatCode>
                <c:ptCount val="64"/>
                <c:pt idx="0">
                  <c:v>201001</c:v>
                </c:pt>
                <c:pt idx="1">
                  <c:v>201002</c:v>
                </c:pt>
                <c:pt idx="2">
                  <c:v>201003</c:v>
                </c:pt>
                <c:pt idx="3">
                  <c:v>201004</c:v>
                </c:pt>
                <c:pt idx="4">
                  <c:v>201101</c:v>
                </c:pt>
                <c:pt idx="5">
                  <c:v>201102</c:v>
                </c:pt>
                <c:pt idx="6">
                  <c:v>201103</c:v>
                </c:pt>
                <c:pt idx="7">
                  <c:v>201104</c:v>
                </c:pt>
                <c:pt idx="8">
                  <c:v>201201</c:v>
                </c:pt>
                <c:pt idx="9">
                  <c:v>201202</c:v>
                </c:pt>
                <c:pt idx="10">
                  <c:v>201203</c:v>
                </c:pt>
                <c:pt idx="11">
                  <c:v>201204</c:v>
                </c:pt>
                <c:pt idx="12">
                  <c:v>201301</c:v>
                </c:pt>
                <c:pt idx="13">
                  <c:v>201302</c:v>
                </c:pt>
                <c:pt idx="14">
                  <c:v>201303</c:v>
                </c:pt>
                <c:pt idx="15">
                  <c:v>201304</c:v>
                </c:pt>
                <c:pt idx="16">
                  <c:v>201401</c:v>
                </c:pt>
                <c:pt idx="17">
                  <c:v>201402</c:v>
                </c:pt>
                <c:pt idx="18">
                  <c:v>201403</c:v>
                </c:pt>
                <c:pt idx="19">
                  <c:v>201404</c:v>
                </c:pt>
                <c:pt idx="20">
                  <c:v>201501</c:v>
                </c:pt>
                <c:pt idx="21">
                  <c:v>201502</c:v>
                </c:pt>
                <c:pt idx="22">
                  <c:v>201503</c:v>
                </c:pt>
                <c:pt idx="23">
                  <c:v>201504</c:v>
                </c:pt>
                <c:pt idx="24">
                  <c:v>201601</c:v>
                </c:pt>
                <c:pt idx="25">
                  <c:v>201602</c:v>
                </c:pt>
                <c:pt idx="26">
                  <c:v>201603</c:v>
                </c:pt>
                <c:pt idx="27">
                  <c:v>201604</c:v>
                </c:pt>
                <c:pt idx="28">
                  <c:v>201701</c:v>
                </c:pt>
                <c:pt idx="29">
                  <c:v>201702</c:v>
                </c:pt>
                <c:pt idx="30">
                  <c:v>201703</c:v>
                </c:pt>
                <c:pt idx="31">
                  <c:v>201704</c:v>
                </c:pt>
                <c:pt idx="32">
                  <c:v>201801</c:v>
                </c:pt>
                <c:pt idx="33">
                  <c:v>201802</c:v>
                </c:pt>
                <c:pt idx="34">
                  <c:v>201803</c:v>
                </c:pt>
                <c:pt idx="35">
                  <c:v>201804</c:v>
                </c:pt>
                <c:pt idx="36">
                  <c:v>201901</c:v>
                </c:pt>
                <c:pt idx="37">
                  <c:v>201902</c:v>
                </c:pt>
                <c:pt idx="38">
                  <c:v>201903</c:v>
                </c:pt>
                <c:pt idx="39">
                  <c:v>201904</c:v>
                </c:pt>
                <c:pt idx="40">
                  <c:v>202001</c:v>
                </c:pt>
                <c:pt idx="41">
                  <c:v>202002</c:v>
                </c:pt>
                <c:pt idx="42">
                  <c:v>202003</c:v>
                </c:pt>
                <c:pt idx="43">
                  <c:v>202004</c:v>
                </c:pt>
                <c:pt idx="44">
                  <c:v>202101</c:v>
                </c:pt>
                <c:pt idx="45">
                  <c:v>202102</c:v>
                </c:pt>
                <c:pt idx="46">
                  <c:v>202103</c:v>
                </c:pt>
                <c:pt idx="47">
                  <c:v>202104</c:v>
                </c:pt>
                <c:pt idx="48">
                  <c:v>202201</c:v>
                </c:pt>
                <c:pt idx="49">
                  <c:v>202202</c:v>
                </c:pt>
                <c:pt idx="50">
                  <c:v>202203</c:v>
                </c:pt>
                <c:pt idx="51">
                  <c:v>202204</c:v>
                </c:pt>
                <c:pt idx="52">
                  <c:v>202301</c:v>
                </c:pt>
                <c:pt idx="53">
                  <c:v>202302</c:v>
                </c:pt>
                <c:pt idx="54">
                  <c:v>202303</c:v>
                </c:pt>
                <c:pt idx="55">
                  <c:v>202304</c:v>
                </c:pt>
                <c:pt idx="56">
                  <c:v>202401</c:v>
                </c:pt>
                <c:pt idx="57">
                  <c:v>202402</c:v>
                </c:pt>
                <c:pt idx="58">
                  <c:v>202403</c:v>
                </c:pt>
                <c:pt idx="59">
                  <c:v>202404</c:v>
                </c:pt>
                <c:pt idx="60">
                  <c:v>202501</c:v>
                </c:pt>
                <c:pt idx="61">
                  <c:v>202502</c:v>
                </c:pt>
                <c:pt idx="62">
                  <c:v>202503</c:v>
                </c:pt>
                <c:pt idx="63">
                  <c:v>202504</c:v>
                </c:pt>
              </c:numCache>
            </c:numRef>
          </c:cat>
          <c:val>
            <c:numRef>
              <c:f>Graph!$F$4:$F$67</c:f>
              <c:numCache>
                <c:formatCode>#,##0</c:formatCode>
                <c:ptCount val="64"/>
                <c:pt idx="0">
                  <c:v>580011</c:v>
                </c:pt>
                <c:pt idx="1">
                  <c:v>555886</c:v>
                </c:pt>
                <c:pt idx="2">
                  <c:v>626237</c:v>
                </c:pt>
                <c:pt idx="3">
                  <c:v>564845</c:v>
                </c:pt>
                <c:pt idx="4">
                  <c:v>659874</c:v>
                </c:pt>
                <c:pt idx="5">
                  <c:v>616252</c:v>
                </c:pt>
                <c:pt idx="6">
                  <c:v>650311</c:v>
                </c:pt>
                <c:pt idx="7">
                  <c:v>578020</c:v>
                </c:pt>
                <c:pt idx="8">
                  <c:v>593885</c:v>
                </c:pt>
                <c:pt idx="9">
                  <c:v>545265</c:v>
                </c:pt>
                <c:pt idx="10">
                  <c:v>573208</c:v>
                </c:pt>
                <c:pt idx="11">
                  <c:v>466085</c:v>
                </c:pt>
                <c:pt idx="12">
                  <c:v>564221</c:v>
                </c:pt>
                <c:pt idx="13">
                  <c:v>548657</c:v>
                </c:pt>
                <c:pt idx="14">
                  <c:v>605921</c:v>
                </c:pt>
                <c:pt idx="15">
                  <c:v>597270</c:v>
                </c:pt>
                <c:pt idx="16">
                  <c:v>615449</c:v>
                </c:pt>
                <c:pt idx="17">
                  <c:v>587996</c:v>
                </c:pt>
                <c:pt idx="18">
                  <c:v>610031</c:v>
                </c:pt>
                <c:pt idx="19">
                  <c:v>582662</c:v>
                </c:pt>
                <c:pt idx="20">
                  <c:v>588301</c:v>
                </c:pt>
                <c:pt idx="21">
                  <c:v>545263</c:v>
                </c:pt>
                <c:pt idx="22">
                  <c:v>573308</c:v>
                </c:pt>
                <c:pt idx="23">
                  <c:v>545103</c:v>
                </c:pt>
                <c:pt idx="24">
                  <c:v>554698</c:v>
                </c:pt>
                <c:pt idx="25">
                  <c:v>526673</c:v>
                </c:pt>
                <c:pt idx="26">
                  <c:v>589632</c:v>
                </c:pt>
                <c:pt idx="27">
                  <c:v>506790</c:v>
                </c:pt>
                <c:pt idx="28">
                  <c:v>568169</c:v>
                </c:pt>
                <c:pt idx="29">
                  <c:v>552293</c:v>
                </c:pt>
                <c:pt idx="30">
                  <c:v>562691</c:v>
                </c:pt>
                <c:pt idx="31">
                  <c:v>524516</c:v>
                </c:pt>
                <c:pt idx="32">
                  <c:v>615355</c:v>
                </c:pt>
                <c:pt idx="33">
                  <c:v>564984</c:v>
                </c:pt>
                <c:pt idx="34">
                  <c:v>570957</c:v>
                </c:pt>
                <c:pt idx="35">
                  <c:v>508086</c:v>
                </c:pt>
                <c:pt idx="36">
                  <c:v>570719</c:v>
                </c:pt>
                <c:pt idx="37">
                  <c:v>491619</c:v>
                </c:pt>
                <c:pt idx="38">
                  <c:v>550879</c:v>
                </c:pt>
                <c:pt idx="39">
                  <c:v>504843</c:v>
                </c:pt>
                <c:pt idx="40">
                  <c:v>455940</c:v>
                </c:pt>
                <c:pt idx="41">
                  <c:v>221226</c:v>
                </c:pt>
                <c:pt idx="42">
                  <c:v>224610</c:v>
                </c:pt>
                <c:pt idx="43">
                  <c:v>186894</c:v>
                </c:pt>
                <c:pt idx="44">
                  <c:v>211900</c:v>
                </c:pt>
                <c:pt idx="45">
                  <c:v>196076</c:v>
                </c:pt>
                <c:pt idx="46">
                  <c:v>348984</c:v>
                </c:pt>
                <c:pt idx="47">
                  <c:v>439115</c:v>
                </c:pt>
                <c:pt idx="48">
                  <c:v>658585</c:v>
                </c:pt>
                <c:pt idx="49">
                  <c:v>484024</c:v>
                </c:pt>
                <c:pt idx="50">
                  <c:v>505408</c:v>
                </c:pt>
                <c:pt idx="51">
                  <c:v>470744</c:v>
                </c:pt>
                <c:pt idx="52">
                  <c:v>548764</c:v>
                </c:pt>
                <c:pt idx="53">
                  <c:v>489204</c:v>
                </c:pt>
                <c:pt idx="54">
                  <c:v>514620</c:v>
                </c:pt>
                <c:pt idx="55">
                  <c:v>298780</c:v>
                </c:pt>
                <c:pt idx="56">
                  <c:v>646198</c:v>
                </c:pt>
                <c:pt idx="57">
                  <c:v>684528</c:v>
                </c:pt>
                <c:pt idx="58">
                  <c:v>546295</c:v>
                </c:pt>
                <c:pt idx="59">
                  <c:v>462130</c:v>
                </c:pt>
                <c:pt idx="60">
                  <c:v>471107</c:v>
                </c:pt>
                <c:pt idx="61">
                  <c:v>430898</c:v>
                </c:pt>
                <c:pt idx="62">
                  <c:v>444855</c:v>
                </c:pt>
                <c:pt idx="63">
                  <c:v>432428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F0B-4224-88ED-3C9CE39F328F}"/>
            </c:ext>
          </c:extLst>
        </c:ser>
        <c:ser>
          <c:idx val="0"/>
          <c:order val="2"/>
          <c:tx>
            <c:v>Payment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Graph!$C$4:$C$67</c:f>
              <c:numCache>
                <c:formatCode>General</c:formatCode>
                <c:ptCount val="64"/>
                <c:pt idx="0">
                  <c:v>201001</c:v>
                </c:pt>
                <c:pt idx="1">
                  <c:v>201002</c:v>
                </c:pt>
                <c:pt idx="2">
                  <c:v>201003</c:v>
                </c:pt>
                <c:pt idx="3">
                  <c:v>201004</c:v>
                </c:pt>
                <c:pt idx="4">
                  <c:v>201101</c:v>
                </c:pt>
                <c:pt idx="5">
                  <c:v>201102</c:v>
                </c:pt>
                <c:pt idx="6">
                  <c:v>201103</c:v>
                </c:pt>
                <c:pt idx="7">
                  <c:v>201104</c:v>
                </c:pt>
                <c:pt idx="8">
                  <c:v>201201</c:v>
                </c:pt>
                <c:pt idx="9">
                  <c:v>201202</c:v>
                </c:pt>
                <c:pt idx="10">
                  <c:v>201203</c:v>
                </c:pt>
                <c:pt idx="11">
                  <c:v>201204</c:v>
                </c:pt>
                <c:pt idx="12">
                  <c:v>201301</c:v>
                </c:pt>
                <c:pt idx="13">
                  <c:v>201302</c:v>
                </c:pt>
                <c:pt idx="14">
                  <c:v>201303</c:v>
                </c:pt>
                <c:pt idx="15">
                  <c:v>201304</c:v>
                </c:pt>
                <c:pt idx="16">
                  <c:v>201401</c:v>
                </c:pt>
                <c:pt idx="17">
                  <c:v>201402</c:v>
                </c:pt>
                <c:pt idx="18">
                  <c:v>201403</c:v>
                </c:pt>
                <c:pt idx="19">
                  <c:v>201404</c:v>
                </c:pt>
                <c:pt idx="20">
                  <c:v>201501</c:v>
                </c:pt>
                <c:pt idx="21">
                  <c:v>201502</c:v>
                </c:pt>
                <c:pt idx="22">
                  <c:v>201503</c:v>
                </c:pt>
                <c:pt idx="23">
                  <c:v>201504</c:v>
                </c:pt>
                <c:pt idx="24">
                  <c:v>201601</c:v>
                </c:pt>
                <c:pt idx="25">
                  <c:v>201602</c:v>
                </c:pt>
                <c:pt idx="26">
                  <c:v>201603</c:v>
                </c:pt>
                <c:pt idx="27">
                  <c:v>201604</c:v>
                </c:pt>
                <c:pt idx="28">
                  <c:v>201701</c:v>
                </c:pt>
                <c:pt idx="29">
                  <c:v>201702</c:v>
                </c:pt>
                <c:pt idx="30">
                  <c:v>201703</c:v>
                </c:pt>
                <c:pt idx="31">
                  <c:v>201704</c:v>
                </c:pt>
                <c:pt idx="32">
                  <c:v>201801</c:v>
                </c:pt>
                <c:pt idx="33">
                  <c:v>201802</c:v>
                </c:pt>
                <c:pt idx="34">
                  <c:v>201803</c:v>
                </c:pt>
                <c:pt idx="35">
                  <c:v>201804</c:v>
                </c:pt>
                <c:pt idx="36">
                  <c:v>201901</c:v>
                </c:pt>
                <c:pt idx="37">
                  <c:v>201902</c:v>
                </c:pt>
                <c:pt idx="38">
                  <c:v>201903</c:v>
                </c:pt>
                <c:pt idx="39">
                  <c:v>201904</c:v>
                </c:pt>
                <c:pt idx="40">
                  <c:v>202001</c:v>
                </c:pt>
                <c:pt idx="41">
                  <c:v>202002</c:v>
                </c:pt>
                <c:pt idx="42">
                  <c:v>202003</c:v>
                </c:pt>
                <c:pt idx="43">
                  <c:v>202004</c:v>
                </c:pt>
                <c:pt idx="44">
                  <c:v>202101</c:v>
                </c:pt>
                <c:pt idx="45">
                  <c:v>202102</c:v>
                </c:pt>
                <c:pt idx="46">
                  <c:v>202103</c:v>
                </c:pt>
                <c:pt idx="47">
                  <c:v>202104</c:v>
                </c:pt>
                <c:pt idx="48">
                  <c:v>202201</c:v>
                </c:pt>
                <c:pt idx="49">
                  <c:v>202202</c:v>
                </c:pt>
                <c:pt idx="50">
                  <c:v>202203</c:v>
                </c:pt>
                <c:pt idx="51">
                  <c:v>202204</c:v>
                </c:pt>
                <c:pt idx="52">
                  <c:v>202301</c:v>
                </c:pt>
                <c:pt idx="53">
                  <c:v>202302</c:v>
                </c:pt>
                <c:pt idx="54">
                  <c:v>202303</c:v>
                </c:pt>
                <c:pt idx="55">
                  <c:v>202304</c:v>
                </c:pt>
                <c:pt idx="56">
                  <c:v>202401</c:v>
                </c:pt>
                <c:pt idx="57">
                  <c:v>202402</c:v>
                </c:pt>
                <c:pt idx="58">
                  <c:v>202403</c:v>
                </c:pt>
                <c:pt idx="59">
                  <c:v>202404</c:v>
                </c:pt>
                <c:pt idx="60">
                  <c:v>202501</c:v>
                </c:pt>
                <c:pt idx="61">
                  <c:v>202502</c:v>
                </c:pt>
                <c:pt idx="62">
                  <c:v>202503</c:v>
                </c:pt>
                <c:pt idx="63">
                  <c:v>202504</c:v>
                </c:pt>
              </c:numCache>
            </c:numRef>
          </c:cat>
          <c:val>
            <c:numRef>
              <c:f>Graph!$H$4:$H$67</c:f>
              <c:numCache>
                <c:formatCode>#,##0</c:formatCode>
                <c:ptCount val="64"/>
                <c:pt idx="0">
                  <c:v>402523</c:v>
                </c:pt>
                <c:pt idx="1">
                  <c:v>434649</c:v>
                </c:pt>
                <c:pt idx="2">
                  <c:v>451130</c:v>
                </c:pt>
                <c:pt idx="3">
                  <c:v>442381</c:v>
                </c:pt>
                <c:pt idx="4">
                  <c:v>442623</c:v>
                </c:pt>
                <c:pt idx="5">
                  <c:v>458767</c:v>
                </c:pt>
                <c:pt idx="6">
                  <c:v>453960</c:v>
                </c:pt>
                <c:pt idx="7">
                  <c:v>438576</c:v>
                </c:pt>
                <c:pt idx="8">
                  <c:v>418197</c:v>
                </c:pt>
                <c:pt idx="9">
                  <c:v>401842</c:v>
                </c:pt>
                <c:pt idx="10">
                  <c:v>382478</c:v>
                </c:pt>
                <c:pt idx="11">
                  <c:v>378549</c:v>
                </c:pt>
                <c:pt idx="12">
                  <c:v>407695</c:v>
                </c:pt>
                <c:pt idx="13">
                  <c:v>436706</c:v>
                </c:pt>
                <c:pt idx="14">
                  <c:v>439798</c:v>
                </c:pt>
                <c:pt idx="15">
                  <c:v>418395</c:v>
                </c:pt>
                <c:pt idx="16">
                  <c:v>462364</c:v>
                </c:pt>
                <c:pt idx="17">
                  <c:v>512686</c:v>
                </c:pt>
                <c:pt idx="18">
                  <c:v>509493</c:v>
                </c:pt>
                <c:pt idx="19">
                  <c:v>448704</c:v>
                </c:pt>
                <c:pt idx="20">
                  <c:v>417228</c:v>
                </c:pt>
                <c:pt idx="21">
                  <c:v>426509</c:v>
                </c:pt>
                <c:pt idx="22">
                  <c:v>418341</c:v>
                </c:pt>
                <c:pt idx="23">
                  <c:v>403891</c:v>
                </c:pt>
                <c:pt idx="24">
                  <c:v>379136</c:v>
                </c:pt>
                <c:pt idx="25">
                  <c:v>373290</c:v>
                </c:pt>
                <c:pt idx="26">
                  <c:v>381831</c:v>
                </c:pt>
                <c:pt idx="27">
                  <c:v>384923</c:v>
                </c:pt>
                <c:pt idx="28">
                  <c:v>397352</c:v>
                </c:pt>
                <c:pt idx="29">
                  <c:v>404882</c:v>
                </c:pt>
                <c:pt idx="30">
                  <c:v>388064</c:v>
                </c:pt>
                <c:pt idx="31">
                  <c:v>361556</c:v>
                </c:pt>
                <c:pt idx="32">
                  <c:v>367159</c:v>
                </c:pt>
                <c:pt idx="33">
                  <c:v>378948</c:v>
                </c:pt>
                <c:pt idx="34">
                  <c:v>375385</c:v>
                </c:pt>
                <c:pt idx="35">
                  <c:v>374159</c:v>
                </c:pt>
                <c:pt idx="36">
                  <c:v>376496</c:v>
                </c:pt>
                <c:pt idx="37">
                  <c:v>383256</c:v>
                </c:pt>
                <c:pt idx="38">
                  <c:v>375916</c:v>
                </c:pt>
                <c:pt idx="39">
                  <c:v>348707</c:v>
                </c:pt>
                <c:pt idx="40">
                  <c:v>330303</c:v>
                </c:pt>
                <c:pt idx="41">
                  <c:v>261194</c:v>
                </c:pt>
                <c:pt idx="42">
                  <c:v>230294</c:v>
                </c:pt>
                <c:pt idx="43">
                  <c:v>227932</c:v>
                </c:pt>
                <c:pt idx="44">
                  <c:v>235004</c:v>
                </c:pt>
                <c:pt idx="45">
                  <c:v>238136</c:v>
                </c:pt>
                <c:pt idx="46">
                  <c:v>269028</c:v>
                </c:pt>
                <c:pt idx="47">
                  <c:v>276539</c:v>
                </c:pt>
                <c:pt idx="48">
                  <c:v>321966</c:v>
                </c:pt>
                <c:pt idx="49">
                  <c:v>343018</c:v>
                </c:pt>
                <c:pt idx="50">
                  <c:v>358283</c:v>
                </c:pt>
                <c:pt idx="51">
                  <c:v>359925</c:v>
                </c:pt>
                <c:pt idx="52">
                  <c:v>402293</c:v>
                </c:pt>
                <c:pt idx="53">
                  <c:v>409925</c:v>
                </c:pt>
                <c:pt idx="54">
                  <c:v>402589</c:v>
                </c:pt>
                <c:pt idx="55">
                  <c:v>400957</c:v>
                </c:pt>
                <c:pt idx="56">
                  <c:v>389786</c:v>
                </c:pt>
                <c:pt idx="57">
                  <c:v>444386</c:v>
                </c:pt>
                <c:pt idx="58">
                  <c:v>467700</c:v>
                </c:pt>
                <c:pt idx="59">
                  <c:v>454124</c:v>
                </c:pt>
                <c:pt idx="60">
                  <c:v>458553</c:v>
                </c:pt>
                <c:pt idx="61">
                  <c:v>503409</c:v>
                </c:pt>
                <c:pt idx="62">
                  <c:v>514953</c:v>
                </c:pt>
                <c:pt idx="63">
                  <c:v>491390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CF0B-4224-88ED-3C9CE39F3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5473071"/>
        <c:axId val="1155475951"/>
      </c:lineChart>
      <c:catAx>
        <c:axId val="11554730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5475951"/>
        <c:crosses val="autoZero"/>
        <c:auto val="1"/>
        <c:lblAlgn val="ctr"/>
        <c:lblOffset val="100"/>
        <c:noMultiLvlLbl val="0"/>
      </c:catAx>
      <c:valAx>
        <c:axId val="1155475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54730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Quarterly Residential Sales</a:t>
            </a:r>
            <a:r>
              <a:rPr lang="en-US" baseline="0"/>
              <a:t> and Funds in Arrears 2010 - 2025</a:t>
            </a:r>
            <a:r>
              <a:rPr lang="en-US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6"/>
          <c:order val="0"/>
          <c:tx>
            <c:v>Residential Sales</c:v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Graph!$C$4:$C$67</c:f>
              <c:numCache>
                <c:formatCode>General</c:formatCode>
                <c:ptCount val="64"/>
                <c:pt idx="0">
                  <c:v>201001</c:v>
                </c:pt>
                <c:pt idx="1">
                  <c:v>201002</c:v>
                </c:pt>
                <c:pt idx="2">
                  <c:v>201003</c:v>
                </c:pt>
                <c:pt idx="3">
                  <c:v>201004</c:v>
                </c:pt>
                <c:pt idx="4">
                  <c:v>201101</c:v>
                </c:pt>
                <c:pt idx="5">
                  <c:v>201102</c:v>
                </c:pt>
                <c:pt idx="6">
                  <c:v>201103</c:v>
                </c:pt>
                <c:pt idx="7">
                  <c:v>201104</c:v>
                </c:pt>
                <c:pt idx="8">
                  <c:v>201201</c:v>
                </c:pt>
                <c:pt idx="9">
                  <c:v>201202</c:v>
                </c:pt>
                <c:pt idx="10">
                  <c:v>201203</c:v>
                </c:pt>
                <c:pt idx="11">
                  <c:v>201204</c:v>
                </c:pt>
                <c:pt idx="12">
                  <c:v>201301</c:v>
                </c:pt>
                <c:pt idx="13">
                  <c:v>201302</c:v>
                </c:pt>
                <c:pt idx="14">
                  <c:v>201303</c:v>
                </c:pt>
                <c:pt idx="15">
                  <c:v>201304</c:v>
                </c:pt>
                <c:pt idx="16">
                  <c:v>201401</c:v>
                </c:pt>
                <c:pt idx="17">
                  <c:v>201402</c:v>
                </c:pt>
                <c:pt idx="18">
                  <c:v>201403</c:v>
                </c:pt>
                <c:pt idx="19">
                  <c:v>201404</c:v>
                </c:pt>
                <c:pt idx="20">
                  <c:v>201501</c:v>
                </c:pt>
                <c:pt idx="21">
                  <c:v>201502</c:v>
                </c:pt>
                <c:pt idx="22">
                  <c:v>201503</c:v>
                </c:pt>
                <c:pt idx="23">
                  <c:v>201504</c:v>
                </c:pt>
                <c:pt idx="24">
                  <c:v>201601</c:v>
                </c:pt>
                <c:pt idx="25">
                  <c:v>201602</c:v>
                </c:pt>
                <c:pt idx="26">
                  <c:v>201603</c:v>
                </c:pt>
                <c:pt idx="27">
                  <c:v>201604</c:v>
                </c:pt>
                <c:pt idx="28">
                  <c:v>201701</c:v>
                </c:pt>
                <c:pt idx="29">
                  <c:v>201702</c:v>
                </c:pt>
                <c:pt idx="30">
                  <c:v>201703</c:v>
                </c:pt>
                <c:pt idx="31">
                  <c:v>201704</c:v>
                </c:pt>
                <c:pt idx="32">
                  <c:v>201801</c:v>
                </c:pt>
                <c:pt idx="33">
                  <c:v>201802</c:v>
                </c:pt>
                <c:pt idx="34">
                  <c:v>201803</c:v>
                </c:pt>
                <c:pt idx="35">
                  <c:v>201804</c:v>
                </c:pt>
                <c:pt idx="36">
                  <c:v>201901</c:v>
                </c:pt>
                <c:pt idx="37">
                  <c:v>201902</c:v>
                </c:pt>
                <c:pt idx="38">
                  <c:v>201903</c:v>
                </c:pt>
                <c:pt idx="39">
                  <c:v>201904</c:v>
                </c:pt>
                <c:pt idx="40">
                  <c:v>202001</c:v>
                </c:pt>
                <c:pt idx="41">
                  <c:v>202002</c:v>
                </c:pt>
                <c:pt idx="42">
                  <c:v>202003</c:v>
                </c:pt>
                <c:pt idx="43">
                  <c:v>202004</c:v>
                </c:pt>
                <c:pt idx="44">
                  <c:v>202101</c:v>
                </c:pt>
                <c:pt idx="45">
                  <c:v>202102</c:v>
                </c:pt>
                <c:pt idx="46">
                  <c:v>202103</c:v>
                </c:pt>
                <c:pt idx="47">
                  <c:v>202104</c:v>
                </c:pt>
                <c:pt idx="48">
                  <c:v>202201</c:v>
                </c:pt>
                <c:pt idx="49">
                  <c:v>202202</c:v>
                </c:pt>
                <c:pt idx="50">
                  <c:v>202203</c:v>
                </c:pt>
                <c:pt idx="51">
                  <c:v>202204</c:v>
                </c:pt>
                <c:pt idx="52">
                  <c:v>202301</c:v>
                </c:pt>
                <c:pt idx="53">
                  <c:v>202302</c:v>
                </c:pt>
                <c:pt idx="54">
                  <c:v>202303</c:v>
                </c:pt>
                <c:pt idx="55">
                  <c:v>202304</c:v>
                </c:pt>
                <c:pt idx="56">
                  <c:v>202401</c:v>
                </c:pt>
                <c:pt idx="57">
                  <c:v>202402</c:v>
                </c:pt>
                <c:pt idx="58">
                  <c:v>202403</c:v>
                </c:pt>
                <c:pt idx="59">
                  <c:v>202404</c:v>
                </c:pt>
                <c:pt idx="60">
                  <c:v>202501</c:v>
                </c:pt>
                <c:pt idx="61">
                  <c:v>202502</c:v>
                </c:pt>
                <c:pt idx="62">
                  <c:v>202503</c:v>
                </c:pt>
                <c:pt idx="63">
                  <c:v>202504</c:v>
                </c:pt>
              </c:numCache>
            </c:numRef>
          </c:cat>
          <c:val>
            <c:numRef>
              <c:f>Graph!$I$4:$I$67</c:f>
              <c:numCache>
                <c:formatCode>_("$"* #,##0_);_("$"* \(#,##0\);_("$"* "-"??_);_(@_)</c:formatCode>
                <c:ptCount val="64"/>
                <c:pt idx="0">
                  <c:v>1104123945.0999999</c:v>
                </c:pt>
                <c:pt idx="1">
                  <c:v>732055632.30999994</c:v>
                </c:pt>
                <c:pt idx="2">
                  <c:v>769481947.41000009</c:v>
                </c:pt>
                <c:pt idx="3">
                  <c:v>1030456443.35</c:v>
                </c:pt>
                <c:pt idx="4">
                  <c:v>1114823083.3699999</c:v>
                </c:pt>
                <c:pt idx="5">
                  <c:v>743434624.56999993</c:v>
                </c:pt>
                <c:pt idx="6">
                  <c:v>773308046.1500001</c:v>
                </c:pt>
                <c:pt idx="7">
                  <c:v>893731864.27999997</c:v>
                </c:pt>
                <c:pt idx="8">
                  <c:v>924408564.62</c:v>
                </c:pt>
                <c:pt idx="9">
                  <c:v>696121606.08999991</c:v>
                </c:pt>
                <c:pt idx="10">
                  <c:v>793046329.08999991</c:v>
                </c:pt>
                <c:pt idx="11">
                  <c:v>905789374.28999996</c:v>
                </c:pt>
                <c:pt idx="12">
                  <c:v>1018723385.91</c:v>
                </c:pt>
                <c:pt idx="13">
                  <c:v>734423058.38</c:v>
                </c:pt>
                <c:pt idx="14">
                  <c:v>772838775.26999998</c:v>
                </c:pt>
                <c:pt idx="15">
                  <c:v>1024151191.5599999</c:v>
                </c:pt>
                <c:pt idx="16">
                  <c:v>1466148779.5999999</c:v>
                </c:pt>
                <c:pt idx="17">
                  <c:v>891113096.3900001</c:v>
                </c:pt>
                <c:pt idx="18">
                  <c:v>950795368</c:v>
                </c:pt>
                <c:pt idx="19">
                  <c:v>1126101554.1299999</c:v>
                </c:pt>
                <c:pt idx="20">
                  <c:v>1321012992.5500002</c:v>
                </c:pt>
                <c:pt idx="21">
                  <c:v>820653634.11000001</c:v>
                </c:pt>
                <c:pt idx="22">
                  <c:v>1015247804.2199999</c:v>
                </c:pt>
                <c:pt idx="23">
                  <c:v>997612139.44000006</c:v>
                </c:pt>
                <c:pt idx="24">
                  <c:v>1035516587.8000001</c:v>
                </c:pt>
                <c:pt idx="25">
                  <c:v>826631297.19999993</c:v>
                </c:pt>
                <c:pt idx="26">
                  <c:v>958773904.29000008</c:v>
                </c:pt>
                <c:pt idx="27">
                  <c:v>1029789693.4</c:v>
                </c:pt>
                <c:pt idx="28">
                  <c:v>1144696104.3099999</c:v>
                </c:pt>
                <c:pt idx="29">
                  <c:v>868173972.96999991</c:v>
                </c:pt>
                <c:pt idx="30">
                  <c:v>932643606.55999994</c:v>
                </c:pt>
                <c:pt idx="31">
                  <c:v>1108517346.3600001</c:v>
                </c:pt>
                <c:pt idx="32">
                  <c:v>1250506428.95</c:v>
                </c:pt>
                <c:pt idx="33">
                  <c:v>913497656.82999992</c:v>
                </c:pt>
                <c:pt idx="34">
                  <c:v>1136824122.4400001</c:v>
                </c:pt>
                <c:pt idx="35">
                  <c:v>1244882191.9299998</c:v>
                </c:pt>
                <c:pt idx="36">
                  <c:v>1240547744.48</c:v>
                </c:pt>
                <c:pt idx="37">
                  <c:v>838073764.17000008</c:v>
                </c:pt>
                <c:pt idx="38">
                  <c:v>991158693.75999987</c:v>
                </c:pt>
                <c:pt idx="39">
                  <c:v>1144394276</c:v>
                </c:pt>
                <c:pt idx="40">
                  <c:v>1172754335.1599998</c:v>
                </c:pt>
                <c:pt idx="41">
                  <c:v>1020612819.7500001</c:v>
                </c:pt>
                <c:pt idx="42">
                  <c:v>1047133008.75</c:v>
                </c:pt>
                <c:pt idx="43">
                  <c:v>1301386859.4200001</c:v>
                </c:pt>
                <c:pt idx="44">
                  <c:v>1352857056.3700001</c:v>
                </c:pt>
                <c:pt idx="45">
                  <c:v>1100790536.74</c:v>
                </c:pt>
                <c:pt idx="46">
                  <c:v>1192343179.3200002</c:v>
                </c:pt>
                <c:pt idx="47">
                  <c:v>1437618166.0700002</c:v>
                </c:pt>
                <c:pt idx="48">
                  <c:v>1623971085.7500002</c:v>
                </c:pt>
                <c:pt idx="49">
                  <c:v>1169274939.2000003</c:v>
                </c:pt>
                <c:pt idx="50">
                  <c:v>1410988406.99</c:v>
                </c:pt>
                <c:pt idx="51">
                  <c:v>1662909087.1300001</c:v>
                </c:pt>
                <c:pt idx="52">
                  <c:v>1642740610.9800003</c:v>
                </c:pt>
                <c:pt idx="53">
                  <c:v>1079595125.76</c:v>
                </c:pt>
                <c:pt idx="54">
                  <c:v>1263932316.9299998</c:v>
                </c:pt>
                <c:pt idx="55">
                  <c:v>1623227697.48</c:v>
                </c:pt>
                <c:pt idx="56">
                  <c:v>1651664471.4900002</c:v>
                </c:pt>
                <c:pt idx="57">
                  <c:v>1215429024.5900002</c:v>
                </c:pt>
                <c:pt idx="58">
                  <c:v>1199225183.1499999</c:v>
                </c:pt>
                <c:pt idx="59">
                  <c:v>1814235665.9000001</c:v>
                </c:pt>
                <c:pt idx="60">
                  <c:v>1889026620.2599998</c:v>
                </c:pt>
                <c:pt idx="61">
                  <c:v>1404013426.3500001</c:v>
                </c:pt>
                <c:pt idx="62">
                  <c:v>1472738674.6299999</c:v>
                </c:pt>
                <c:pt idx="63">
                  <c:v>2087394738.7099998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BE7-4BB7-A127-2815A2081DC0}"/>
            </c:ext>
          </c:extLst>
        </c:ser>
        <c:ser>
          <c:idx val="7"/>
          <c:order val="1"/>
          <c:tx>
            <c:v>Funds in Arrears</c:v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Graph!$C$4:$C$67</c:f>
              <c:numCache>
                <c:formatCode>General</c:formatCode>
                <c:ptCount val="64"/>
                <c:pt idx="0">
                  <c:v>201001</c:v>
                </c:pt>
                <c:pt idx="1">
                  <c:v>201002</c:v>
                </c:pt>
                <c:pt idx="2">
                  <c:v>201003</c:v>
                </c:pt>
                <c:pt idx="3">
                  <c:v>201004</c:v>
                </c:pt>
                <c:pt idx="4">
                  <c:v>201101</c:v>
                </c:pt>
                <c:pt idx="5">
                  <c:v>201102</c:v>
                </c:pt>
                <c:pt idx="6">
                  <c:v>201103</c:v>
                </c:pt>
                <c:pt idx="7">
                  <c:v>201104</c:v>
                </c:pt>
                <c:pt idx="8">
                  <c:v>201201</c:v>
                </c:pt>
                <c:pt idx="9">
                  <c:v>201202</c:v>
                </c:pt>
                <c:pt idx="10">
                  <c:v>201203</c:v>
                </c:pt>
                <c:pt idx="11">
                  <c:v>201204</c:v>
                </c:pt>
                <c:pt idx="12">
                  <c:v>201301</c:v>
                </c:pt>
                <c:pt idx="13">
                  <c:v>201302</c:v>
                </c:pt>
                <c:pt idx="14">
                  <c:v>201303</c:v>
                </c:pt>
                <c:pt idx="15">
                  <c:v>201304</c:v>
                </c:pt>
                <c:pt idx="16">
                  <c:v>201401</c:v>
                </c:pt>
                <c:pt idx="17">
                  <c:v>201402</c:v>
                </c:pt>
                <c:pt idx="18">
                  <c:v>201403</c:v>
                </c:pt>
                <c:pt idx="19">
                  <c:v>201404</c:v>
                </c:pt>
                <c:pt idx="20">
                  <c:v>201501</c:v>
                </c:pt>
                <c:pt idx="21">
                  <c:v>201502</c:v>
                </c:pt>
                <c:pt idx="22">
                  <c:v>201503</c:v>
                </c:pt>
                <c:pt idx="23">
                  <c:v>201504</c:v>
                </c:pt>
                <c:pt idx="24">
                  <c:v>201601</c:v>
                </c:pt>
                <c:pt idx="25">
                  <c:v>201602</c:v>
                </c:pt>
                <c:pt idx="26">
                  <c:v>201603</c:v>
                </c:pt>
                <c:pt idx="27">
                  <c:v>201604</c:v>
                </c:pt>
                <c:pt idx="28">
                  <c:v>201701</c:v>
                </c:pt>
                <c:pt idx="29">
                  <c:v>201702</c:v>
                </c:pt>
                <c:pt idx="30">
                  <c:v>201703</c:v>
                </c:pt>
                <c:pt idx="31">
                  <c:v>201704</c:v>
                </c:pt>
                <c:pt idx="32">
                  <c:v>201801</c:v>
                </c:pt>
                <c:pt idx="33">
                  <c:v>201802</c:v>
                </c:pt>
                <c:pt idx="34">
                  <c:v>201803</c:v>
                </c:pt>
                <c:pt idx="35">
                  <c:v>201804</c:v>
                </c:pt>
                <c:pt idx="36">
                  <c:v>201901</c:v>
                </c:pt>
                <c:pt idx="37">
                  <c:v>201902</c:v>
                </c:pt>
                <c:pt idx="38">
                  <c:v>201903</c:v>
                </c:pt>
                <c:pt idx="39">
                  <c:v>201904</c:v>
                </c:pt>
                <c:pt idx="40">
                  <c:v>202001</c:v>
                </c:pt>
                <c:pt idx="41">
                  <c:v>202002</c:v>
                </c:pt>
                <c:pt idx="42">
                  <c:v>202003</c:v>
                </c:pt>
                <c:pt idx="43">
                  <c:v>202004</c:v>
                </c:pt>
                <c:pt idx="44">
                  <c:v>202101</c:v>
                </c:pt>
                <c:pt idx="45">
                  <c:v>202102</c:v>
                </c:pt>
                <c:pt idx="46">
                  <c:v>202103</c:v>
                </c:pt>
                <c:pt idx="47">
                  <c:v>202104</c:v>
                </c:pt>
                <c:pt idx="48">
                  <c:v>202201</c:v>
                </c:pt>
                <c:pt idx="49">
                  <c:v>202202</c:v>
                </c:pt>
                <c:pt idx="50">
                  <c:v>202203</c:v>
                </c:pt>
                <c:pt idx="51">
                  <c:v>202204</c:v>
                </c:pt>
                <c:pt idx="52">
                  <c:v>202301</c:v>
                </c:pt>
                <c:pt idx="53">
                  <c:v>202302</c:v>
                </c:pt>
                <c:pt idx="54">
                  <c:v>202303</c:v>
                </c:pt>
                <c:pt idx="55">
                  <c:v>202304</c:v>
                </c:pt>
                <c:pt idx="56">
                  <c:v>202401</c:v>
                </c:pt>
                <c:pt idx="57">
                  <c:v>202402</c:v>
                </c:pt>
                <c:pt idx="58">
                  <c:v>202403</c:v>
                </c:pt>
                <c:pt idx="59">
                  <c:v>202404</c:v>
                </c:pt>
                <c:pt idx="60">
                  <c:v>202501</c:v>
                </c:pt>
                <c:pt idx="61">
                  <c:v>202502</c:v>
                </c:pt>
                <c:pt idx="62">
                  <c:v>202503</c:v>
                </c:pt>
                <c:pt idx="63">
                  <c:v>202504</c:v>
                </c:pt>
              </c:numCache>
            </c:numRef>
          </c:cat>
          <c:val>
            <c:numRef>
              <c:f>Graph!$J$4:$J$67</c:f>
              <c:numCache>
                <c:formatCode>_("$"* #,##0_);_("$"* \(#,##0\);_("$"* "-"??_);_(@_)</c:formatCode>
                <c:ptCount val="64"/>
                <c:pt idx="0">
                  <c:v>582082076.80999994</c:v>
                </c:pt>
                <c:pt idx="1">
                  <c:v>627099138.25999999</c:v>
                </c:pt>
                <c:pt idx="2">
                  <c:v>603322546.61000001</c:v>
                </c:pt>
                <c:pt idx="3">
                  <c:v>614552450.35000002</c:v>
                </c:pt>
                <c:pt idx="4">
                  <c:v>632306716.12</c:v>
                </c:pt>
                <c:pt idx="5">
                  <c:v>677450209.00999999</c:v>
                </c:pt>
                <c:pt idx="6">
                  <c:v>665482141.62</c:v>
                </c:pt>
                <c:pt idx="7">
                  <c:v>642376637.68999994</c:v>
                </c:pt>
                <c:pt idx="8">
                  <c:v>618829637.51999998</c:v>
                </c:pt>
                <c:pt idx="9">
                  <c:v>605708612.75999999</c:v>
                </c:pt>
                <c:pt idx="10">
                  <c:v>609228758.29999995</c:v>
                </c:pt>
                <c:pt idx="11">
                  <c:v>651647134.70000005</c:v>
                </c:pt>
                <c:pt idx="12">
                  <c:v>642858230.97000003</c:v>
                </c:pt>
                <c:pt idx="13">
                  <c:v>675650399</c:v>
                </c:pt>
                <c:pt idx="14">
                  <c:v>660115355.41999996</c:v>
                </c:pt>
                <c:pt idx="15">
                  <c:v>659201187.13</c:v>
                </c:pt>
                <c:pt idx="16">
                  <c:v>781956227.25999999</c:v>
                </c:pt>
                <c:pt idx="17">
                  <c:v>861468810.80000007</c:v>
                </c:pt>
                <c:pt idx="18">
                  <c:v>811348642.25999999</c:v>
                </c:pt>
                <c:pt idx="19">
                  <c:v>772759353.13999999</c:v>
                </c:pt>
                <c:pt idx="20">
                  <c:v>787047932.42000008</c:v>
                </c:pt>
                <c:pt idx="21">
                  <c:v>829488428.13999987</c:v>
                </c:pt>
                <c:pt idx="22">
                  <c:v>780166712.22000003</c:v>
                </c:pt>
                <c:pt idx="23">
                  <c:v>762651615.91999996</c:v>
                </c:pt>
                <c:pt idx="24">
                  <c:v>726389702.53000009</c:v>
                </c:pt>
                <c:pt idx="25">
                  <c:v>732096320.50999999</c:v>
                </c:pt>
                <c:pt idx="26">
                  <c:v>716590680.33000004</c:v>
                </c:pt>
                <c:pt idx="27">
                  <c:v>723507301.30999994</c:v>
                </c:pt>
                <c:pt idx="28">
                  <c:v>716367800.65999997</c:v>
                </c:pt>
                <c:pt idx="29">
                  <c:v>740639422.68000007</c:v>
                </c:pt>
                <c:pt idx="30">
                  <c:v>729768321.59000003</c:v>
                </c:pt>
                <c:pt idx="31">
                  <c:v>705927223.32000005</c:v>
                </c:pt>
                <c:pt idx="32">
                  <c:v>728928272.69000006</c:v>
                </c:pt>
                <c:pt idx="33">
                  <c:v>782467311.23000002</c:v>
                </c:pt>
                <c:pt idx="34">
                  <c:v>777972029.01999986</c:v>
                </c:pt>
                <c:pt idx="35">
                  <c:v>779396451.81000006</c:v>
                </c:pt>
                <c:pt idx="36">
                  <c:v>798141294.05000007</c:v>
                </c:pt>
                <c:pt idx="37">
                  <c:v>824202153.28999996</c:v>
                </c:pt>
                <c:pt idx="38">
                  <c:v>806569446.0200001</c:v>
                </c:pt>
                <c:pt idx="39">
                  <c:v>797471330.14999998</c:v>
                </c:pt>
                <c:pt idx="40">
                  <c:v>817060824.36999989</c:v>
                </c:pt>
                <c:pt idx="41">
                  <c:v>1001024235.52</c:v>
                </c:pt>
                <c:pt idx="42">
                  <c:v>1105081355.6500001</c:v>
                </c:pt>
                <c:pt idx="43">
                  <c:v>1247046512.5900002</c:v>
                </c:pt>
                <c:pt idx="44">
                  <c:v>1397138063.6500001</c:v>
                </c:pt>
                <c:pt idx="45">
                  <c:v>1579956612.99</c:v>
                </c:pt>
                <c:pt idx="46">
                  <c:v>1707472835.04</c:v>
                </c:pt>
                <c:pt idx="47">
                  <c:v>1732897393.55</c:v>
                </c:pt>
                <c:pt idx="48">
                  <c:v>1816272598.6600001</c:v>
                </c:pt>
                <c:pt idx="49">
                  <c:v>1945732584.1699998</c:v>
                </c:pt>
                <c:pt idx="50">
                  <c:v>1478539878.4399998</c:v>
                </c:pt>
                <c:pt idx="51">
                  <c:v>1550561784.6100001</c:v>
                </c:pt>
                <c:pt idx="52">
                  <c:v>1218912099.4299998</c:v>
                </c:pt>
                <c:pt idx="53">
                  <c:v>1422426262.1100001</c:v>
                </c:pt>
                <c:pt idx="54">
                  <c:v>1411568148.0200002</c:v>
                </c:pt>
                <c:pt idx="55">
                  <c:v>1525769722.4399998</c:v>
                </c:pt>
                <c:pt idx="56">
                  <c:v>1667640920.55</c:v>
                </c:pt>
                <c:pt idx="57">
                  <c:v>1864294293.2300003</c:v>
                </c:pt>
                <c:pt idx="58">
                  <c:v>1844405704.6800003</c:v>
                </c:pt>
                <c:pt idx="59">
                  <c:v>1857532007.4100001</c:v>
                </c:pt>
                <c:pt idx="60">
                  <c:v>1797499972.0300002</c:v>
                </c:pt>
                <c:pt idx="61">
                  <c:v>1910713517.6600001</c:v>
                </c:pt>
                <c:pt idx="62">
                  <c:v>1795591427.25</c:v>
                </c:pt>
                <c:pt idx="63">
                  <c:v>1845166428.3199997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BE7-4BB7-A127-2815A2081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363663"/>
        <c:axId val="641364143"/>
      </c:lineChart>
      <c:catAx>
        <c:axId val="641363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1364143"/>
        <c:crosses val="autoZero"/>
        <c:auto val="1"/>
        <c:lblAlgn val="ctr"/>
        <c:lblOffset val="100"/>
        <c:noMultiLvlLbl val="0"/>
      </c:catAx>
      <c:valAx>
        <c:axId val="6413641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13636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Quarterly Customers in Arrears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Customers in Arrrears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Statewide!$U$4:$U$63</c:f>
              <c:numCache>
                <c:formatCode>General</c:formatCode>
                <c:ptCount val="60"/>
                <c:pt idx="2">
                  <c:v>2010</c:v>
                </c:pt>
                <c:pt idx="6">
                  <c:v>2011</c:v>
                </c:pt>
                <c:pt idx="10">
                  <c:v>2012</c:v>
                </c:pt>
                <c:pt idx="14">
                  <c:v>2013</c:v>
                </c:pt>
                <c:pt idx="18">
                  <c:v>2014</c:v>
                </c:pt>
                <c:pt idx="22">
                  <c:v>2015</c:v>
                </c:pt>
                <c:pt idx="26">
                  <c:v>2016</c:v>
                </c:pt>
                <c:pt idx="30">
                  <c:v>2017</c:v>
                </c:pt>
                <c:pt idx="34">
                  <c:v>2018</c:v>
                </c:pt>
                <c:pt idx="38">
                  <c:v>2019</c:v>
                </c:pt>
                <c:pt idx="42">
                  <c:v>2020</c:v>
                </c:pt>
                <c:pt idx="46">
                  <c:v>2021</c:v>
                </c:pt>
                <c:pt idx="50">
                  <c:v>2022</c:v>
                </c:pt>
                <c:pt idx="54">
                  <c:v>2023</c:v>
                </c:pt>
                <c:pt idx="58">
                  <c:v>2024</c:v>
                </c:pt>
              </c:numCache>
            </c:numRef>
          </c:cat>
          <c:val>
            <c:numRef>
              <c:f>Statewide!$O$4:$O$63</c:f>
              <c:numCache>
                <c:formatCode>0.0%</c:formatCode>
                <c:ptCount val="60"/>
                <c:pt idx="0">
                  <c:v>0.10669451420277455</c:v>
                </c:pt>
                <c:pt idx="1">
                  <c:v>0.11120147006130097</c:v>
                </c:pt>
                <c:pt idx="2">
                  <c:v>0.11007077855931673</c:v>
                </c:pt>
                <c:pt idx="3">
                  <c:v>0.11704470813925535</c:v>
                </c:pt>
                <c:pt idx="4">
                  <c:v>0.1095256698021736</c:v>
                </c:pt>
                <c:pt idx="5">
                  <c:v>0.11495179772069</c:v>
                </c:pt>
                <c:pt idx="6">
                  <c:v>0.1154737798876065</c:v>
                </c:pt>
                <c:pt idx="7">
                  <c:v>0.11824773099207024</c:v>
                </c:pt>
                <c:pt idx="8">
                  <c:v>0.10958302046315724</c:v>
                </c:pt>
                <c:pt idx="9">
                  <c:v>0.11071145903403902</c:v>
                </c:pt>
                <c:pt idx="10">
                  <c:v>0.10846281872511522</c:v>
                </c:pt>
                <c:pt idx="11">
                  <c:v>0.12721815067871386</c:v>
                </c:pt>
                <c:pt idx="12">
                  <c:v>0.11414457048991174</c:v>
                </c:pt>
                <c:pt idx="13">
                  <c:v>0.12036515959939727</c:v>
                </c:pt>
                <c:pt idx="14">
                  <c:v>0.11641067477120859</c:v>
                </c:pt>
                <c:pt idx="15">
                  <c:v>0.11975019440535525</c:v>
                </c:pt>
                <c:pt idx="16">
                  <c:v>0.11397487050068515</c:v>
                </c:pt>
                <c:pt idx="17">
                  <c:v>0.12527817052535831</c:v>
                </c:pt>
                <c:pt idx="18">
                  <c:v>0.1204660723469435</c:v>
                </c:pt>
                <c:pt idx="19">
                  <c:v>0.11649410047584499</c:v>
                </c:pt>
                <c:pt idx="20">
                  <c:v>0.10774468763839798</c:v>
                </c:pt>
                <c:pt idx="21">
                  <c:v>0.11377016735537147</c:v>
                </c:pt>
                <c:pt idx="22">
                  <c:v>0.10967589732922556</c:v>
                </c:pt>
                <c:pt idx="23">
                  <c:v>0.11272142986136818</c:v>
                </c:pt>
                <c:pt idx="24">
                  <c:v>0.10409566982542988</c:v>
                </c:pt>
                <c:pt idx="25">
                  <c:v>0.10879485837234855</c:v>
                </c:pt>
                <c:pt idx="26">
                  <c:v>0.10484247083943461</c:v>
                </c:pt>
                <c:pt idx="27">
                  <c:v>0.11139749160116962</c:v>
                </c:pt>
                <c:pt idx="28">
                  <c:v>0.10371967636936349</c:v>
                </c:pt>
                <c:pt idx="29">
                  <c:v>0.10761798377540979</c:v>
                </c:pt>
                <c:pt idx="30">
                  <c:v>0.10650666576504149</c:v>
                </c:pt>
                <c:pt idx="31">
                  <c:v>0.11849661557778432</c:v>
                </c:pt>
                <c:pt idx="32">
                  <c:v>0.10308497318374389</c:v>
                </c:pt>
                <c:pt idx="33">
                  <c:v>0.10697137486780645</c:v>
                </c:pt>
                <c:pt idx="34">
                  <c:v>0.10539451229781278</c:v>
                </c:pt>
                <c:pt idx="35">
                  <c:v>0.10839036258853367</c:v>
                </c:pt>
                <c:pt idx="36">
                  <c:v>0.10362134254474969</c:v>
                </c:pt>
                <c:pt idx="37">
                  <c:v>0.10961151288361588</c:v>
                </c:pt>
                <c:pt idx="38">
                  <c:v>0.10722873007591352</c:v>
                </c:pt>
                <c:pt idx="39">
                  <c:v>0.10423565478120823</c:v>
                </c:pt>
                <c:pt idx="40">
                  <c:v>0.10880592609870113</c:v>
                </c:pt>
                <c:pt idx="41">
                  <c:v>0.12386462432214049</c:v>
                </c:pt>
                <c:pt idx="42">
                  <c:v>0.12265008354051997</c:v>
                </c:pt>
                <c:pt idx="43">
                  <c:v>0.12936983617861761</c:v>
                </c:pt>
                <c:pt idx="44">
                  <c:v>0.12639276993924009</c:v>
                </c:pt>
                <c:pt idx="45">
                  <c:v>0.13150863527771489</c:v>
                </c:pt>
                <c:pt idx="46">
                  <c:v>0.12991702373232217</c:v>
                </c:pt>
                <c:pt idx="47">
                  <c:v>0.13015547521067661</c:v>
                </c:pt>
                <c:pt idx="48">
                  <c:v>0.12400156363674979</c:v>
                </c:pt>
                <c:pt idx="49">
                  <c:v>0.13304526019179835</c:v>
                </c:pt>
                <c:pt idx="50">
                  <c:v>0.13144464196525296</c:v>
                </c:pt>
                <c:pt idx="51">
                  <c:v>0.13647743370904994</c:v>
                </c:pt>
                <c:pt idx="52">
                  <c:v>0.13195251499447963</c:v>
                </c:pt>
                <c:pt idx="53">
                  <c:v>0.13829350751003516</c:v>
                </c:pt>
                <c:pt idx="54">
                  <c:v>0.13437453471025448</c:v>
                </c:pt>
                <c:pt idx="55">
                  <c:v>0.14181715224327759</c:v>
                </c:pt>
                <c:pt idx="56">
                  <c:v>0.13631625975231024</c:v>
                </c:pt>
                <c:pt idx="57">
                  <c:v>0.13886469969908075</c:v>
                </c:pt>
                <c:pt idx="58">
                  <c:v>0.13654583895000469</c:v>
                </c:pt>
                <c:pt idx="59">
                  <c:v>0.13684911896974813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3E-413D-99E2-7D4BF5673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447120"/>
        <c:axId val="734449520"/>
      </c:lineChart>
      <c:catAx>
        <c:axId val="734447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449520"/>
        <c:crosses val="autoZero"/>
        <c:auto val="1"/>
        <c:lblAlgn val="ctr"/>
        <c:lblOffset val="100"/>
        <c:noMultiLvlLbl val="0"/>
      </c:catAx>
      <c:valAx>
        <c:axId val="734449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447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 Ed Quarterly Customers in Arrears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'Con Ed '!$Z$5:$Z$64</c:f>
              <c:numCache>
                <c:formatCode>General</c:formatCode>
                <c:ptCount val="60"/>
                <c:pt idx="2">
                  <c:v>2010</c:v>
                </c:pt>
                <c:pt idx="6">
                  <c:v>2011</c:v>
                </c:pt>
                <c:pt idx="10">
                  <c:v>2012</c:v>
                </c:pt>
                <c:pt idx="14">
                  <c:v>2013</c:v>
                </c:pt>
                <c:pt idx="18">
                  <c:v>2014</c:v>
                </c:pt>
                <c:pt idx="22">
                  <c:v>2015</c:v>
                </c:pt>
                <c:pt idx="26">
                  <c:v>2016</c:v>
                </c:pt>
                <c:pt idx="30">
                  <c:v>2017</c:v>
                </c:pt>
                <c:pt idx="34">
                  <c:v>2018</c:v>
                </c:pt>
                <c:pt idx="38">
                  <c:v>2019</c:v>
                </c:pt>
                <c:pt idx="42">
                  <c:v>2020</c:v>
                </c:pt>
                <c:pt idx="46">
                  <c:v>2021</c:v>
                </c:pt>
                <c:pt idx="50">
                  <c:v>2022</c:v>
                </c:pt>
                <c:pt idx="54">
                  <c:v>2023</c:v>
                </c:pt>
                <c:pt idx="58">
                  <c:v>2024</c:v>
                </c:pt>
              </c:numCache>
            </c:numRef>
          </c:cat>
          <c:val>
            <c:numRef>
              <c:f>'Con Ed '!$F$5:$F$64</c:f>
              <c:numCache>
                <c:formatCode>#,##0</c:formatCode>
                <c:ptCount val="60"/>
                <c:pt idx="0">
                  <c:v>240652</c:v>
                </c:pt>
                <c:pt idx="1">
                  <c:v>231598</c:v>
                </c:pt>
                <c:pt idx="2">
                  <c:v>224581</c:v>
                </c:pt>
                <c:pt idx="3">
                  <c:v>303846</c:v>
                </c:pt>
                <c:pt idx="4">
                  <c:v>271425</c:v>
                </c:pt>
                <c:pt idx="5">
                  <c:v>258072</c:v>
                </c:pt>
                <c:pt idx="6">
                  <c:v>246750</c:v>
                </c:pt>
                <c:pt idx="7">
                  <c:v>302479</c:v>
                </c:pt>
                <c:pt idx="8">
                  <c:v>274045</c:v>
                </c:pt>
                <c:pt idx="9">
                  <c:v>253561</c:v>
                </c:pt>
                <c:pt idx="10">
                  <c:v>242807</c:v>
                </c:pt>
                <c:pt idx="11">
                  <c:v>345299</c:v>
                </c:pt>
                <c:pt idx="12">
                  <c:v>310255</c:v>
                </c:pt>
                <c:pt idx="13">
                  <c:v>297959</c:v>
                </c:pt>
                <c:pt idx="14">
                  <c:v>271975</c:v>
                </c:pt>
                <c:pt idx="15">
                  <c:v>319260</c:v>
                </c:pt>
                <c:pt idx="16">
                  <c:v>299761</c:v>
                </c:pt>
                <c:pt idx="17">
                  <c:v>294817</c:v>
                </c:pt>
                <c:pt idx="18">
                  <c:v>281158</c:v>
                </c:pt>
                <c:pt idx="19">
                  <c:v>315091</c:v>
                </c:pt>
                <c:pt idx="20">
                  <c:v>294612</c:v>
                </c:pt>
                <c:pt idx="21">
                  <c:v>294244</c:v>
                </c:pt>
                <c:pt idx="22">
                  <c:v>281294</c:v>
                </c:pt>
                <c:pt idx="23">
                  <c:v>323700</c:v>
                </c:pt>
                <c:pt idx="24">
                  <c:v>303393</c:v>
                </c:pt>
                <c:pt idx="25">
                  <c:v>290350</c:v>
                </c:pt>
                <c:pt idx="26">
                  <c:v>273332</c:v>
                </c:pt>
                <c:pt idx="27">
                  <c:v>325097</c:v>
                </c:pt>
                <c:pt idx="28">
                  <c:v>312604</c:v>
                </c:pt>
                <c:pt idx="29">
                  <c:v>293733</c:v>
                </c:pt>
                <c:pt idx="30">
                  <c:v>282311</c:v>
                </c:pt>
                <c:pt idx="31">
                  <c:v>314933</c:v>
                </c:pt>
                <c:pt idx="32">
                  <c:v>294667</c:v>
                </c:pt>
                <c:pt idx="33">
                  <c:v>286957</c:v>
                </c:pt>
                <c:pt idx="34">
                  <c:v>281176</c:v>
                </c:pt>
                <c:pt idx="35">
                  <c:v>312976</c:v>
                </c:pt>
                <c:pt idx="36">
                  <c:v>306747</c:v>
                </c:pt>
                <c:pt idx="37">
                  <c:v>293111</c:v>
                </c:pt>
                <c:pt idx="38">
                  <c:v>278696</c:v>
                </c:pt>
                <c:pt idx="39">
                  <c:v>300283</c:v>
                </c:pt>
                <c:pt idx="40">
                  <c:v>301014</c:v>
                </c:pt>
                <c:pt idx="41">
                  <c:v>351091</c:v>
                </c:pt>
                <c:pt idx="42">
                  <c:v>317995</c:v>
                </c:pt>
                <c:pt idx="43">
                  <c:v>383728</c:v>
                </c:pt>
                <c:pt idx="44">
                  <c:v>385964</c:v>
                </c:pt>
                <c:pt idx="45">
                  <c:v>395467</c:v>
                </c:pt>
                <c:pt idx="46">
                  <c:v>393171</c:v>
                </c:pt>
                <c:pt idx="47">
                  <c:v>419309</c:v>
                </c:pt>
                <c:pt idx="48">
                  <c:v>392587</c:v>
                </c:pt>
                <c:pt idx="49">
                  <c:v>387709</c:v>
                </c:pt>
                <c:pt idx="50">
                  <c:v>392984</c:v>
                </c:pt>
                <c:pt idx="51">
                  <c:v>439340</c:v>
                </c:pt>
                <c:pt idx="52">
                  <c:v>410321</c:v>
                </c:pt>
                <c:pt idx="53">
                  <c:v>406002</c:v>
                </c:pt>
                <c:pt idx="54">
                  <c:v>391308</c:v>
                </c:pt>
                <c:pt idx="55">
                  <c:v>487593</c:v>
                </c:pt>
                <c:pt idx="56">
                  <c:v>458289</c:v>
                </c:pt>
                <c:pt idx="57">
                  <c:v>449054</c:v>
                </c:pt>
                <c:pt idx="58">
                  <c:v>469080</c:v>
                </c:pt>
                <c:pt idx="59">
                  <c:v>496007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9F-448A-B312-19764864A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4124271"/>
        <c:axId val="1164124751"/>
      </c:lineChart>
      <c:catAx>
        <c:axId val="1164124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4124751"/>
        <c:crosses val="autoZero"/>
        <c:auto val="1"/>
        <c:lblAlgn val="ctr"/>
        <c:lblOffset val="100"/>
        <c:noMultiLvlLbl val="0"/>
      </c:catAx>
      <c:valAx>
        <c:axId val="1164124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41242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273843</xdr:colOff>
      <xdr:row>0</xdr:row>
      <xdr:rowOff>147637</xdr:rowOff>
    </xdr:from>
    <xdr:to>
      <xdr:col>27</xdr:col>
      <xdr:colOff>195262</xdr:colOff>
      <xdr:row>22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E543F1C-EFC2-5513-999C-D427FF577F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269080</xdr:colOff>
      <xdr:row>23</xdr:row>
      <xdr:rowOff>33336</xdr:rowOff>
    </xdr:from>
    <xdr:to>
      <xdr:col>27</xdr:col>
      <xdr:colOff>481012</xdr:colOff>
      <xdr:row>48</xdr:row>
      <xdr:rowOff>176213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0F0DF62-537A-E8F5-8A0B-2A1452DCC4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464343</xdr:colOff>
      <xdr:row>6</xdr:row>
      <xdr:rowOff>138112</xdr:rowOff>
    </xdr:from>
    <xdr:to>
      <xdr:col>13</xdr:col>
      <xdr:colOff>502443</xdr:colOff>
      <xdr:row>21</xdr:row>
      <xdr:rowOff>166687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41558-D0A9-2351-0AB4-449C1B24E8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1002505</xdr:colOff>
      <xdr:row>8</xdr:row>
      <xdr:rowOff>19049</xdr:rowOff>
    </xdr:from>
    <xdr:to>
      <xdr:col>27</xdr:col>
      <xdr:colOff>14288</xdr:colOff>
      <xdr:row>26</xdr:row>
      <xdr:rowOff>157163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5F01B98-425A-C203-E0F5-072C13AAFD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data.ny.gov/Energy-Environment/Key-Credit-Collection-Beginning-2010/kdjh-dhwi/about_data" TargetMode="External"/><Relationship Id="rId1" Type="http://schemas.openxmlformats.org/officeDocument/2006/relationships/hyperlink" Target="https://data.ny.gov/api/views/kdjh-dhwi/files/b0eb72ac-550f-4be6-abec-1779b1bdbb22?download=true&amp;filename=PSC_KeyCreditCollection_DataDictionary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3CE1C-2967-433A-9151-93B579C94C1C}">
  <dimension ref="A2:A6"/>
  <sheetViews>
    <sheetView tabSelected="1" workbookViewId="0">
      <selection activeCell="A9" sqref="A9"/>
    </sheetView>
  </sheetViews>
  <sheetFormatPr defaultRowHeight="14.25" x14ac:dyDescent="0.45"/>
  <cols>
    <col min="1" max="1" width="71.59765625" customWidth="1"/>
  </cols>
  <sheetData>
    <row r="2" spans="1:1" ht="17.25" x14ac:dyDescent="0.45">
      <c r="A2" s="22" t="s">
        <v>171</v>
      </c>
    </row>
    <row r="4" spans="1:1" ht="17.25" x14ac:dyDescent="0.45">
      <c r="A4" s="23" t="s">
        <v>135</v>
      </c>
    </row>
    <row r="6" spans="1:1" ht="17.25" x14ac:dyDescent="0.45">
      <c r="A6" s="23" t="s">
        <v>168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F70C8-EDB3-40A3-B8F7-6943EF0F4882}">
  <dimension ref="B2:AA68"/>
  <sheetViews>
    <sheetView showGridLines="0" zoomScaleNormal="100" workbookViewId="0">
      <selection activeCell="O13" sqref="O13:Q13"/>
    </sheetView>
  </sheetViews>
  <sheetFormatPr defaultRowHeight="14.25" x14ac:dyDescent="0.45"/>
  <cols>
    <col min="1" max="1" width="4.33203125" customWidth="1"/>
    <col min="2" max="2" width="8.53125" customWidth="1"/>
    <col min="3" max="3" width="4.73046875" bestFit="1" customWidth="1"/>
    <col min="4" max="4" width="6.86328125" bestFit="1" customWidth="1"/>
    <col min="5" max="5" width="10.19921875" customWidth="1"/>
    <col min="6" max="6" width="12.06640625" customWidth="1"/>
    <col min="7" max="7" width="0" hidden="1" customWidth="1"/>
    <col min="8" max="8" width="10.796875" customWidth="1"/>
    <col min="9" max="9" width="11.86328125" customWidth="1"/>
    <col min="10" max="10" width="14.59765625" customWidth="1"/>
    <col min="11" max="11" width="2.86328125" customWidth="1"/>
    <col min="12" max="12" width="10.796875" customWidth="1"/>
    <col min="13" max="13" width="24.6640625" bestFit="1" customWidth="1"/>
    <col min="14" max="14" width="3" customWidth="1"/>
    <col min="16" max="16" width="14.59765625" bestFit="1" customWidth="1"/>
    <col min="17" max="17" width="17.19921875" bestFit="1" customWidth="1"/>
    <col min="26" max="26" width="4.73046875" bestFit="1" customWidth="1"/>
    <col min="27" max="27" width="1.73046875" bestFit="1" customWidth="1"/>
  </cols>
  <sheetData>
    <row r="2" spans="2:27" x14ac:dyDescent="0.45">
      <c r="C2" s="7" t="s">
        <v>99</v>
      </c>
      <c r="O2" t="s">
        <v>26</v>
      </c>
      <c r="P2" t="s">
        <v>98</v>
      </c>
      <c r="Q2" t="s">
        <v>27</v>
      </c>
    </row>
    <row r="3" spans="2:27" x14ac:dyDescent="0.45">
      <c r="Q3" t="s">
        <v>23</v>
      </c>
    </row>
    <row r="4" spans="2:27" ht="57" x14ac:dyDescent="0.45">
      <c r="B4" s="11" t="s">
        <v>29</v>
      </c>
      <c r="C4" s="11" t="s">
        <v>1</v>
      </c>
      <c r="D4" s="12" t="s">
        <v>29</v>
      </c>
      <c r="E4" s="12" t="s">
        <v>4</v>
      </c>
      <c r="F4" s="11" t="s">
        <v>78</v>
      </c>
      <c r="G4" s="11" t="s">
        <v>83</v>
      </c>
      <c r="H4" s="11" t="s">
        <v>79</v>
      </c>
      <c r="I4" s="11" t="s">
        <v>32</v>
      </c>
      <c r="J4" s="12" t="s">
        <v>11</v>
      </c>
      <c r="L4" s="11" t="s">
        <v>78</v>
      </c>
      <c r="Q4" t="s">
        <v>18</v>
      </c>
      <c r="Z4" t="s">
        <v>121</v>
      </c>
    </row>
    <row r="5" spans="2:27" x14ac:dyDescent="0.45">
      <c r="B5" s="3">
        <v>201003</v>
      </c>
      <c r="C5" s="3">
        <f>ROUND(B5/100,0)</f>
        <v>2010</v>
      </c>
      <c r="D5" s="3">
        <v>1</v>
      </c>
      <c r="E5" s="4">
        <f t="shared" ref="E5:E36" si="0">SUMIFS(Customers,Quarter,$B5,Compsny,$O$2)</f>
        <v>2829157</v>
      </c>
      <c r="F5" s="4">
        <f t="shared" ref="F5:F36" si="1">SUMIFS(Arrears_Greater_than_60_days,Quarter,$B5,Compsny,$O$2)</f>
        <v>240652</v>
      </c>
      <c r="G5" s="16">
        <f t="shared" ref="G5" si="2">F5/E5</f>
        <v>8.5061380474819884E-2</v>
      </c>
      <c r="H5" s="4">
        <f t="shared" ref="H5:H36" si="3">SUMIFS(Final_Termination_Notices,Quarter,$B5,Compsny,$O$2)</f>
        <v>217374</v>
      </c>
      <c r="I5" s="4">
        <f t="shared" ref="I5:I36" si="4">SUMIFS(Accounts_Terminated,Quarter,$B5,Compsny,$O$2)</f>
        <v>6501</v>
      </c>
      <c r="J5" s="5">
        <f t="shared" ref="J5:J36" si="5">SUMIFS(Sales,Quarter,$B5,Compsny,$O$2)</f>
        <v>319127203.38999999</v>
      </c>
      <c r="L5" s="4">
        <f>_xlfn.STDEV.P(F5:F44)</f>
        <v>26570.005689581154</v>
      </c>
      <c r="M5" s="7" t="s">
        <v>85</v>
      </c>
      <c r="Q5" t="s">
        <v>26</v>
      </c>
    </row>
    <row r="6" spans="2:27" x14ac:dyDescent="0.45">
      <c r="B6" s="3">
        <v>201006</v>
      </c>
      <c r="C6" s="3">
        <f t="shared" ref="C6:C64" si="6">ROUND(B6/100,0)</f>
        <v>2010</v>
      </c>
      <c r="D6" s="3">
        <v>2</v>
      </c>
      <c r="E6" s="4">
        <f t="shared" si="0"/>
        <v>2830745</v>
      </c>
      <c r="F6" s="4">
        <f t="shared" si="1"/>
        <v>231598</v>
      </c>
      <c r="G6" s="16">
        <f t="shared" ref="G6:G64" si="7">F6/E6</f>
        <v>8.1815211189987094E-2</v>
      </c>
      <c r="H6" s="4">
        <f t="shared" si="3"/>
        <v>232701</v>
      </c>
      <c r="I6" s="4">
        <f t="shared" si="4"/>
        <v>9434</v>
      </c>
      <c r="J6" s="5">
        <f t="shared" si="5"/>
        <v>337962469.49000001</v>
      </c>
      <c r="M6" s="7"/>
      <c r="Q6" t="s">
        <v>21</v>
      </c>
    </row>
    <row r="7" spans="2:27" x14ac:dyDescent="0.45">
      <c r="B7" s="3">
        <v>201009</v>
      </c>
      <c r="C7" s="3">
        <f t="shared" si="6"/>
        <v>2010</v>
      </c>
      <c r="D7" s="3">
        <v>3</v>
      </c>
      <c r="E7" s="4">
        <f t="shared" si="0"/>
        <v>2822808</v>
      </c>
      <c r="F7" s="4">
        <f t="shared" si="1"/>
        <v>224581</v>
      </c>
      <c r="G7" s="16">
        <f t="shared" si="7"/>
        <v>7.9559431601440841E-2</v>
      </c>
      <c r="H7" s="4">
        <f t="shared" si="3"/>
        <v>266432</v>
      </c>
      <c r="I7" s="4">
        <f t="shared" si="4"/>
        <v>9770</v>
      </c>
      <c r="J7" s="5">
        <f t="shared" si="5"/>
        <v>342898495.31999999</v>
      </c>
      <c r="L7" s="4">
        <f>AVERAGE(F41:F44)</f>
        <v>294709.25</v>
      </c>
      <c r="M7" s="18" t="s">
        <v>88</v>
      </c>
      <c r="Q7" t="s">
        <v>20</v>
      </c>
      <c r="Z7">
        <f>C7</f>
        <v>2010</v>
      </c>
      <c r="AA7">
        <f>D7</f>
        <v>3</v>
      </c>
    </row>
    <row r="8" spans="2:27" x14ac:dyDescent="0.45">
      <c r="B8" s="3">
        <v>201012</v>
      </c>
      <c r="C8" s="3">
        <f t="shared" si="6"/>
        <v>2010</v>
      </c>
      <c r="D8" s="3">
        <v>4</v>
      </c>
      <c r="E8" s="4">
        <f t="shared" si="0"/>
        <v>2850096</v>
      </c>
      <c r="F8" s="4">
        <f t="shared" si="1"/>
        <v>303846</v>
      </c>
      <c r="G8" s="16">
        <f t="shared" si="7"/>
        <v>0.1066090405375819</v>
      </c>
      <c r="H8" s="4">
        <f t="shared" si="3"/>
        <v>230322</v>
      </c>
      <c r="I8" s="4">
        <f t="shared" si="4"/>
        <v>3275</v>
      </c>
      <c r="J8" s="5">
        <f t="shared" si="5"/>
        <v>349584219.37</v>
      </c>
      <c r="L8" s="4">
        <f>AVERAGE(F65:F68)</f>
        <v>385124.75</v>
      </c>
      <c r="M8" s="18" t="s">
        <v>136</v>
      </c>
      <c r="Q8" t="s">
        <v>25</v>
      </c>
    </row>
    <row r="9" spans="2:27" x14ac:dyDescent="0.45">
      <c r="B9" s="3">
        <v>201103</v>
      </c>
      <c r="C9" s="3">
        <f t="shared" si="6"/>
        <v>2011</v>
      </c>
      <c r="D9" s="3">
        <f>D5</f>
        <v>1</v>
      </c>
      <c r="E9" s="4">
        <f t="shared" si="0"/>
        <v>2858371</v>
      </c>
      <c r="F9" s="4">
        <f t="shared" si="1"/>
        <v>271425</v>
      </c>
      <c r="G9" s="16">
        <f t="shared" si="7"/>
        <v>9.4957932332786751E-2</v>
      </c>
      <c r="H9" s="4">
        <f t="shared" si="3"/>
        <v>221177</v>
      </c>
      <c r="I9" s="4">
        <f t="shared" si="4"/>
        <v>9019</v>
      </c>
      <c r="J9" s="5">
        <f t="shared" si="5"/>
        <v>321677943.52999997</v>
      </c>
      <c r="L9" s="4">
        <f>L8-L7</f>
        <v>90415.5</v>
      </c>
      <c r="M9" s="7" t="s">
        <v>137</v>
      </c>
      <c r="Q9" t="s">
        <v>19</v>
      </c>
    </row>
    <row r="10" spans="2:27" x14ac:dyDescent="0.45">
      <c r="B10" s="3">
        <v>201106</v>
      </c>
      <c r="C10" s="3">
        <f t="shared" si="6"/>
        <v>2011</v>
      </c>
      <c r="D10" s="3">
        <f t="shared" ref="D10:D68" si="8">D6</f>
        <v>2</v>
      </c>
      <c r="E10" s="4">
        <f t="shared" si="0"/>
        <v>2861438</v>
      </c>
      <c r="F10" s="4">
        <f t="shared" si="1"/>
        <v>258072</v>
      </c>
      <c r="G10" s="16">
        <f t="shared" si="7"/>
        <v>9.0189617947339762E-2</v>
      </c>
      <c r="H10" s="4">
        <f t="shared" si="3"/>
        <v>229056</v>
      </c>
      <c r="I10" s="4">
        <f t="shared" si="4"/>
        <v>6436</v>
      </c>
      <c r="J10" s="5">
        <f t="shared" si="5"/>
        <v>337275208.18000001</v>
      </c>
      <c r="L10" s="4">
        <f>L5*2</f>
        <v>53140.011379162308</v>
      </c>
      <c r="M10" s="7" t="s">
        <v>90</v>
      </c>
      <c r="Q10" t="s">
        <v>24</v>
      </c>
    </row>
    <row r="11" spans="2:27" x14ac:dyDescent="0.45">
      <c r="B11" s="3">
        <v>201109</v>
      </c>
      <c r="C11" s="3">
        <f t="shared" si="6"/>
        <v>2011</v>
      </c>
      <c r="D11" s="3">
        <f t="shared" si="8"/>
        <v>3</v>
      </c>
      <c r="E11" s="4">
        <f t="shared" si="0"/>
        <v>2867354</v>
      </c>
      <c r="F11" s="4">
        <f t="shared" si="1"/>
        <v>246750</v>
      </c>
      <c r="G11" s="16">
        <f t="shared" si="7"/>
        <v>8.6054948220554567E-2</v>
      </c>
      <c r="H11" s="4">
        <f t="shared" si="3"/>
        <v>281411</v>
      </c>
      <c r="I11" s="4">
        <f t="shared" si="4"/>
        <v>7469</v>
      </c>
      <c r="J11" s="5">
        <f t="shared" si="5"/>
        <v>359824033.41000003</v>
      </c>
      <c r="L11" t="s">
        <v>118</v>
      </c>
      <c r="M11" s="7"/>
      <c r="Q11" t="s">
        <v>22</v>
      </c>
      <c r="Z11">
        <f>C11</f>
        <v>2011</v>
      </c>
      <c r="AA11">
        <f>D11</f>
        <v>3</v>
      </c>
    </row>
    <row r="12" spans="2:27" x14ac:dyDescent="0.45">
      <c r="B12" s="3">
        <v>201112</v>
      </c>
      <c r="C12" s="3">
        <f t="shared" si="6"/>
        <v>2011</v>
      </c>
      <c r="D12" s="3">
        <f t="shared" si="8"/>
        <v>4</v>
      </c>
      <c r="E12" s="4">
        <f t="shared" si="0"/>
        <v>2874562</v>
      </c>
      <c r="F12" s="4">
        <f t="shared" si="1"/>
        <v>302479</v>
      </c>
      <c r="G12" s="16">
        <f t="shared" si="7"/>
        <v>0.10522611792683546</v>
      </c>
      <c r="H12" s="4">
        <f t="shared" si="3"/>
        <v>232953</v>
      </c>
      <c r="I12" s="4">
        <f t="shared" si="4"/>
        <v>3739</v>
      </c>
      <c r="J12" s="5">
        <f t="shared" si="5"/>
        <v>308002238.55000001</v>
      </c>
      <c r="M12" s="7"/>
    </row>
    <row r="13" spans="2:27" x14ac:dyDescent="0.45">
      <c r="B13" s="3">
        <v>201203</v>
      </c>
      <c r="C13" s="3">
        <f t="shared" si="6"/>
        <v>2012</v>
      </c>
      <c r="D13" s="3">
        <f t="shared" si="8"/>
        <v>1</v>
      </c>
      <c r="E13" s="4">
        <f t="shared" si="0"/>
        <v>2879469</v>
      </c>
      <c r="F13" s="4">
        <f t="shared" si="1"/>
        <v>274045</v>
      </c>
      <c r="G13" s="16">
        <f t="shared" ref="G13:G20" si="9">F13/E13</f>
        <v>9.5172061237679587E-2</v>
      </c>
      <c r="H13" s="4">
        <f t="shared" si="3"/>
        <v>219436</v>
      </c>
      <c r="I13" s="4">
        <f t="shared" si="4"/>
        <v>7259</v>
      </c>
      <c r="J13" s="5">
        <f t="shared" si="5"/>
        <v>300990249.51999998</v>
      </c>
      <c r="M13" s="7"/>
      <c r="O13" s="15">
        <f>L9/L7</f>
        <v>0.30679559599842898</v>
      </c>
      <c r="P13" t="s">
        <v>169</v>
      </c>
    </row>
    <row r="14" spans="2:27" x14ac:dyDescent="0.45">
      <c r="B14" s="3">
        <v>201206</v>
      </c>
      <c r="C14" s="3">
        <f t="shared" si="6"/>
        <v>2012</v>
      </c>
      <c r="D14" s="3">
        <f t="shared" si="8"/>
        <v>2</v>
      </c>
      <c r="E14" s="4">
        <f t="shared" si="0"/>
        <v>2872173</v>
      </c>
      <c r="F14" s="4">
        <f t="shared" si="1"/>
        <v>253561</v>
      </c>
      <c r="G14" s="16">
        <f t="shared" si="9"/>
        <v>8.8281938448693725E-2</v>
      </c>
      <c r="H14" s="4">
        <f t="shared" si="3"/>
        <v>226052</v>
      </c>
      <c r="I14" s="4">
        <f t="shared" si="4"/>
        <v>7379</v>
      </c>
      <c r="J14" s="5">
        <f t="shared" si="5"/>
        <v>320428908.94</v>
      </c>
      <c r="M14" s="7"/>
    </row>
    <row r="15" spans="2:27" x14ac:dyDescent="0.45">
      <c r="B15" s="3">
        <v>201209</v>
      </c>
      <c r="C15" s="3">
        <f t="shared" si="6"/>
        <v>2012</v>
      </c>
      <c r="D15" s="3">
        <f t="shared" si="8"/>
        <v>3</v>
      </c>
      <c r="E15" s="4">
        <f t="shared" si="0"/>
        <v>2882687</v>
      </c>
      <c r="F15" s="4">
        <f t="shared" si="1"/>
        <v>242807</v>
      </c>
      <c r="G15" s="16">
        <f t="shared" si="9"/>
        <v>8.4229401249598032E-2</v>
      </c>
      <c r="H15" s="4">
        <f t="shared" si="3"/>
        <v>250583</v>
      </c>
      <c r="I15" s="4">
        <f t="shared" si="4"/>
        <v>9288</v>
      </c>
      <c r="J15" s="5">
        <f t="shared" si="5"/>
        <v>387214148.95999998</v>
      </c>
      <c r="M15" s="7"/>
      <c r="Z15">
        <f>C15</f>
        <v>2012</v>
      </c>
      <c r="AA15">
        <f>D15</f>
        <v>3</v>
      </c>
    </row>
    <row r="16" spans="2:27" x14ac:dyDescent="0.45">
      <c r="B16" s="3">
        <v>201212</v>
      </c>
      <c r="C16" s="3">
        <f t="shared" si="6"/>
        <v>2012</v>
      </c>
      <c r="D16" s="3">
        <f t="shared" si="8"/>
        <v>4</v>
      </c>
      <c r="E16" s="4">
        <f t="shared" si="0"/>
        <v>2885939</v>
      </c>
      <c r="F16" s="4">
        <f t="shared" si="1"/>
        <v>345299</v>
      </c>
      <c r="G16" s="16">
        <f t="shared" si="9"/>
        <v>0.11964875210460096</v>
      </c>
      <c r="H16" s="4">
        <f t="shared" si="3"/>
        <v>183613</v>
      </c>
      <c r="I16" s="4">
        <f t="shared" si="4"/>
        <v>3700</v>
      </c>
      <c r="J16" s="5">
        <f t="shared" si="5"/>
        <v>309501969</v>
      </c>
      <c r="M16" s="7"/>
    </row>
    <row r="17" spans="2:27" x14ac:dyDescent="0.45">
      <c r="B17" s="3">
        <v>201303</v>
      </c>
      <c r="C17" s="3">
        <f t="shared" si="6"/>
        <v>2013</v>
      </c>
      <c r="D17" s="3">
        <f t="shared" si="8"/>
        <v>1</v>
      </c>
      <c r="E17" s="4">
        <f t="shared" si="0"/>
        <v>2891483</v>
      </c>
      <c r="F17" s="4">
        <f t="shared" si="1"/>
        <v>310255</v>
      </c>
      <c r="G17" s="16">
        <f t="shared" si="9"/>
        <v>0.10729961061503733</v>
      </c>
      <c r="H17" s="4">
        <f t="shared" si="3"/>
        <v>217244</v>
      </c>
      <c r="I17" s="4">
        <f t="shared" si="4"/>
        <v>7730</v>
      </c>
      <c r="J17" s="5">
        <f t="shared" si="5"/>
        <v>333409060.63999999</v>
      </c>
      <c r="M17" s="7"/>
    </row>
    <row r="18" spans="2:27" x14ac:dyDescent="0.45">
      <c r="B18" s="3">
        <v>201306</v>
      </c>
      <c r="C18" s="3">
        <f t="shared" si="6"/>
        <v>2013</v>
      </c>
      <c r="D18" s="3">
        <f t="shared" si="8"/>
        <v>2</v>
      </c>
      <c r="E18" s="4">
        <f t="shared" si="0"/>
        <v>2891905</v>
      </c>
      <c r="F18" s="4">
        <f t="shared" si="1"/>
        <v>297959</v>
      </c>
      <c r="G18" s="16">
        <f t="shared" si="9"/>
        <v>0.10303208438728105</v>
      </c>
      <c r="H18" s="4">
        <f t="shared" si="3"/>
        <v>218065</v>
      </c>
      <c r="I18" s="4">
        <f t="shared" si="4"/>
        <v>7728</v>
      </c>
      <c r="J18" s="5">
        <f t="shared" si="5"/>
        <v>323508659.01999998</v>
      </c>
      <c r="M18" s="7"/>
    </row>
    <row r="19" spans="2:27" x14ac:dyDescent="0.45">
      <c r="B19" s="3">
        <v>201309</v>
      </c>
      <c r="C19" s="3">
        <f t="shared" si="6"/>
        <v>2013</v>
      </c>
      <c r="D19" s="3">
        <f t="shared" si="8"/>
        <v>3</v>
      </c>
      <c r="E19" s="4">
        <f t="shared" si="0"/>
        <v>2892258</v>
      </c>
      <c r="F19" s="4">
        <f t="shared" si="1"/>
        <v>271975</v>
      </c>
      <c r="G19" s="16">
        <f t="shared" si="9"/>
        <v>9.4035525184821001E-2</v>
      </c>
      <c r="H19" s="4">
        <f t="shared" si="3"/>
        <v>264539</v>
      </c>
      <c r="I19" s="4">
        <f t="shared" si="4"/>
        <v>8321</v>
      </c>
      <c r="J19" s="5">
        <f t="shared" si="5"/>
        <v>374301308.95999998</v>
      </c>
      <c r="M19" s="7"/>
      <c r="Z19">
        <f>C19</f>
        <v>2013</v>
      </c>
      <c r="AA19">
        <f>D19</f>
        <v>3</v>
      </c>
    </row>
    <row r="20" spans="2:27" x14ac:dyDescent="0.45">
      <c r="B20" s="3">
        <v>201312</v>
      </c>
      <c r="C20" s="3">
        <f t="shared" si="6"/>
        <v>2013</v>
      </c>
      <c r="D20" s="3">
        <f t="shared" si="8"/>
        <v>4</v>
      </c>
      <c r="E20" s="4">
        <f t="shared" si="0"/>
        <v>2899188</v>
      </c>
      <c r="F20" s="4">
        <f t="shared" si="1"/>
        <v>319260</v>
      </c>
      <c r="G20" s="16">
        <f t="shared" si="9"/>
        <v>0.11012048890930839</v>
      </c>
      <c r="H20" s="4">
        <f t="shared" si="3"/>
        <v>231177</v>
      </c>
      <c r="I20" s="4">
        <f t="shared" si="4"/>
        <v>2749</v>
      </c>
      <c r="J20" s="5">
        <f t="shared" si="5"/>
        <v>365778230.54000002</v>
      </c>
      <c r="M20" s="7"/>
    </row>
    <row r="21" spans="2:27" x14ac:dyDescent="0.45">
      <c r="B21" s="3">
        <v>201403</v>
      </c>
      <c r="C21" s="3">
        <f t="shared" si="6"/>
        <v>2014</v>
      </c>
      <c r="D21" s="3">
        <f t="shared" si="8"/>
        <v>1</v>
      </c>
      <c r="E21" s="4">
        <f t="shared" si="0"/>
        <v>2905529</v>
      </c>
      <c r="F21" s="4">
        <f t="shared" si="1"/>
        <v>299761</v>
      </c>
      <c r="G21" s="16">
        <f t="shared" si="7"/>
        <v>0.10316916472009056</v>
      </c>
      <c r="H21" s="4">
        <f t="shared" si="3"/>
        <v>231474</v>
      </c>
      <c r="I21" s="4">
        <f t="shared" si="4"/>
        <v>7067</v>
      </c>
      <c r="J21" s="5">
        <f t="shared" si="5"/>
        <v>399395024.01999998</v>
      </c>
    </row>
    <row r="22" spans="2:27" x14ac:dyDescent="0.45">
      <c r="B22" s="3">
        <v>201406</v>
      </c>
      <c r="C22" s="3">
        <f t="shared" si="6"/>
        <v>2014</v>
      </c>
      <c r="D22" s="3">
        <f t="shared" si="8"/>
        <v>2</v>
      </c>
      <c r="E22" s="4">
        <f t="shared" si="0"/>
        <v>2904692</v>
      </c>
      <c r="F22" s="4">
        <f t="shared" si="1"/>
        <v>294817</v>
      </c>
      <c r="G22" s="16">
        <f t="shared" si="7"/>
        <v>0.10149681962838057</v>
      </c>
      <c r="H22" s="4">
        <f t="shared" si="3"/>
        <v>213349</v>
      </c>
      <c r="I22" s="4">
        <f t="shared" si="4"/>
        <v>8948</v>
      </c>
      <c r="J22" s="5">
        <f t="shared" si="5"/>
        <v>319905673.29000002</v>
      </c>
    </row>
    <row r="23" spans="2:27" x14ac:dyDescent="0.45">
      <c r="B23" s="3">
        <v>201409</v>
      </c>
      <c r="C23" s="3">
        <f t="shared" si="6"/>
        <v>2014</v>
      </c>
      <c r="D23" s="3">
        <f t="shared" si="8"/>
        <v>3</v>
      </c>
      <c r="E23" s="4">
        <f t="shared" si="0"/>
        <v>2906803</v>
      </c>
      <c r="F23" s="4">
        <f t="shared" si="1"/>
        <v>281158</v>
      </c>
      <c r="G23" s="16">
        <f t="shared" si="7"/>
        <v>9.6724133007981619E-2</v>
      </c>
      <c r="H23" s="4">
        <f t="shared" si="3"/>
        <v>248587</v>
      </c>
      <c r="I23" s="4">
        <f t="shared" si="4"/>
        <v>9179</v>
      </c>
      <c r="J23" s="5">
        <f t="shared" si="5"/>
        <v>362621692.89999998</v>
      </c>
      <c r="Z23">
        <f>C23</f>
        <v>2014</v>
      </c>
      <c r="AA23">
        <f>D23</f>
        <v>3</v>
      </c>
    </row>
    <row r="24" spans="2:27" x14ac:dyDescent="0.45">
      <c r="B24" s="3">
        <v>201412</v>
      </c>
      <c r="C24" s="3">
        <f t="shared" si="6"/>
        <v>2014</v>
      </c>
      <c r="D24" s="3">
        <f t="shared" si="8"/>
        <v>4</v>
      </c>
      <c r="E24" s="4">
        <f t="shared" si="0"/>
        <v>2916198</v>
      </c>
      <c r="F24" s="4">
        <f t="shared" si="1"/>
        <v>315091</v>
      </c>
      <c r="G24" s="16">
        <f t="shared" si="7"/>
        <v>0.10804856186034008</v>
      </c>
      <c r="H24" s="4">
        <f t="shared" si="3"/>
        <v>210048</v>
      </c>
      <c r="I24" s="4">
        <f t="shared" si="4"/>
        <v>4344</v>
      </c>
      <c r="J24" s="5">
        <f t="shared" si="5"/>
        <v>342702633.08999997</v>
      </c>
    </row>
    <row r="25" spans="2:27" x14ac:dyDescent="0.45">
      <c r="B25" s="3">
        <v>201503</v>
      </c>
      <c r="C25" s="3">
        <f t="shared" si="6"/>
        <v>2015</v>
      </c>
      <c r="D25" s="3">
        <f t="shared" si="8"/>
        <v>1</v>
      </c>
      <c r="E25" s="4">
        <f t="shared" si="0"/>
        <v>2921392</v>
      </c>
      <c r="F25" s="4">
        <f t="shared" si="1"/>
        <v>294612</v>
      </c>
      <c r="G25" s="16">
        <f t="shared" si="7"/>
        <v>0.10084644580391813</v>
      </c>
      <c r="H25" s="4">
        <f t="shared" si="3"/>
        <v>206902</v>
      </c>
      <c r="I25" s="4">
        <f t="shared" si="4"/>
        <v>7429</v>
      </c>
      <c r="J25" s="5">
        <f t="shared" si="5"/>
        <v>372993466.61000001</v>
      </c>
    </row>
    <row r="26" spans="2:27" x14ac:dyDescent="0.45">
      <c r="B26" s="3">
        <v>201506</v>
      </c>
      <c r="C26" s="3">
        <f t="shared" si="6"/>
        <v>2015</v>
      </c>
      <c r="D26" s="3">
        <f t="shared" si="8"/>
        <v>2</v>
      </c>
      <c r="E26" s="4">
        <f t="shared" si="0"/>
        <v>2923384</v>
      </c>
      <c r="F26" s="4">
        <f t="shared" si="1"/>
        <v>294244</v>
      </c>
      <c r="G26" s="16">
        <f t="shared" si="7"/>
        <v>0.10065184731119825</v>
      </c>
      <c r="H26" s="4">
        <f t="shared" si="3"/>
        <v>198470</v>
      </c>
      <c r="I26" s="4">
        <f t="shared" si="4"/>
        <v>6449</v>
      </c>
      <c r="J26" s="5">
        <f t="shared" si="5"/>
        <v>304785004.01999998</v>
      </c>
    </row>
    <row r="27" spans="2:27" x14ac:dyDescent="0.45">
      <c r="B27" s="3">
        <v>201509</v>
      </c>
      <c r="C27" s="3">
        <f t="shared" si="6"/>
        <v>2015</v>
      </c>
      <c r="D27" s="3">
        <f t="shared" si="8"/>
        <v>3</v>
      </c>
      <c r="E27" s="4">
        <f t="shared" si="0"/>
        <v>2925184</v>
      </c>
      <c r="F27" s="4">
        <f t="shared" si="1"/>
        <v>281294</v>
      </c>
      <c r="G27" s="16">
        <f t="shared" si="7"/>
        <v>9.6162839670940359E-2</v>
      </c>
      <c r="H27" s="4">
        <f t="shared" si="3"/>
        <v>235210</v>
      </c>
      <c r="I27" s="4">
        <f t="shared" si="4"/>
        <v>6200</v>
      </c>
      <c r="J27" s="5">
        <f t="shared" si="5"/>
        <v>385945655.31</v>
      </c>
      <c r="Z27">
        <f>C27</f>
        <v>2015</v>
      </c>
      <c r="AA27">
        <f>D27</f>
        <v>3</v>
      </c>
    </row>
    <row r="28" spans="2:27" x14ac:dyDescent="0.45">
      <c r="B28" s="3">
        <v>201512</v>
      </c>
      <c r="C28" s="3">
        <f t="shared" si="6"/>
        <v>2015</v>
      </c>
      <c r="D28" s="3">
        <f t="shared" si="8"/>
        <v>4</v>
      </c>
      <c r="E28" s="4">
        <f t="shared" si="0"/>
        <v>2930551</v>
      </c>
      <c r="F28" s="4">
        <f t="shared" si="1"/>
        <v>323700</v>
      </c>
      <c r="G28" s="16">
        <f t="shared" si="7"/>
        <v>0.11045704374365094</v>
      </c>
      <c r="H28" s="4">
        <f t="shared" si="3"/>
        <v>198899</v>
      </c>
      <c r="I28" s="4">
        <f t="shared" si="4"/>
        <v>3604</v>
      </c>
      <c r="J28" s="5">
        <f t="shared" si="5"/>
        <v>301259593.72000003</v>
      </c>
    </row>
    <row r="29" spans="2:27" x14ac:dyDescent="0.45">
      <c r="B29" s="3">
        <v>201603</v>
      </c>
      <c r="C29" s="3">
        <f t="shared" si="6"/>
        <v>2016</v>
      </c>
      <c r="D29" s="3">
        <f t="shared" si="8"/>
        <v>1</v>
      </c>
      <c r="E29" s="4">
        <f t="shared" si="0"/>
        <v>2932453</v>
      </c>
      <c r="F29" s="4">
        <f t="shared" si="1"/>
        <v>303393</v>
      </c>
      <c r="G29" s="16">
        <f t="shared" si="7"/>
        <v>0.10346048171957062</v>
      </c>
      <c r="H29" s="4">
        <f t="shared" si="3"/>
        <v>190356</v>
      </c>
      <c r="I29" s="4">
        <f t="shared" si="4"/>
        <v>6449</v>
      </c>
      <c r="J29" s="5">
        <f t="shared" si="5"/>
        <v>308385053.75999999</v>
      </c>
    </row>
    <row r="30" spans="2:27" x14ac:dyDescent="0.45">
      <c r="B30" s="3">
        <v>201606</v>
      </c>
      <c r="C30" s="3">
        <f t="shared" si="6"/>
        <v>2016</v>
      </c>
      <c r="D30" s="3">
        <f t="shared" si="8"/>
        <v>2</v>
      </c>
      <c r="E30" s="4">
        <f t="shared" si="0"/>
        <v>2928132</v>
      </c>
      <c r="F30" s="4">
        <f t="shared" si="1"/>
        <v>290350</v>
      </c>
      <c r="G30" s="16">
        <f t="shared" si="7"/>
        <v>9.9158781093202086E-2</v>
      </c>
      <c r="H30" s="4">
        <f t="shared" si="3"/>
        <v>186768</v>
      </c>
      <c r="I30" s="4">
        <f t="shared" si="4"/>
        <v>5496</v>
      </c>
      <c r="J30" s="5">
        <f t="shared" si="5"/>
        <v>297764775.16000003</v>
      </c>
    </row>
    <row r="31" spans="2:27" x14ac:dyDescent="0.45">
      <c r="B31" s="3">
        <v>201609</v>
      </c>
      <c r="C31" s="3">
        <f t="shared" si="6"/>
        <v>2016</v>
      </c>
      <c r="D31" s="3">
        <f t="shared" si="8"/>
        <v>3</v>
      </c>
      <c r="E31" s="4">
        <f t="shared" si="0"/>
        <v>2935995</v>
      </c>
      <c r="F31" s="4">
        <f t="shared" si="1"/>
        <v>273332</v>
      </c>
      <c r="G31" s="16">
        <f t="shared" si="7"/>
        <v>9.3096888788979551E-2</v>
      </c>
      <c r="H31" s="4">
        <f t="shared" si="3"/>
        <v>227592</v>
      </c>
      <c r="I31" s="4">
        <f t="shared" si="4"/>
        <v>6276</v>
      </c>
      <c r="J31" s="5">
        <f t="shared" si="5"/>
        <v>391861978.55000001</v>
      </c>
      <c r="Z31">
        <f>C31</f>
        <v>2016</v>
      </c>
      <c r="AA31">
        <f>D31</f>
        <v>3</v>
      </c>
    </row>
    <row r="32" spans="2:27" x14ac:dyDescent="0.45">
      <c r="B32" s="3">
        <v>201612</v>
      </c>
      <c r="C32" s="3">
        <f t="shared" si="6"/>
        <v>2016</v>
      </c>
      <c r="D32" s="3">
        <f t="shared" si="8"/>
        <v>4</v>
      </c>
      <c r="E32" s="4">
        <f t="shared" si="0"/>
        <v>2939988</v>
      </c>
      <c r="F32" s="4">
        <f t="shared" si="1"/>
        <v>325097</v>
      </c>
      <c r="G32" s="16">
        <f t="shared" si="7"/>
        <v>0.11057766222175057</v>
      </c>
      <c r="H32" s="4">
        <f t="shared" si="3"/>
        <v>192247</v>
      </c>
      <c r="I32" s="4">
        <f t="shared" si="4"/>
        <v>3359</v>
      </c>
      <c r="J32" s="5">
        <f t="shared" si="5"/>
        <v>323467277.24000001</v>
      </c>
    </row>
    <row r="33" spans="2:27" x14ac:dyDescent="0.45">
      <c r="B33" s="3">
        <v>201703</v>
      </c>
      <c r="C33" s="3">
        <f t="shared" si="6"/>
        <v>2017</v>
      </c>
      <c r="D33" s="3">
        <f t="shared" si="8"/>
        <v>1</v>
      </c>
      <c r="E33" s="4">
        <f t="shared" si="0"/>
        <v>2945351</v>
      </c>
      <c r="F33" s="4">
        <f t="shared" si="1"/>
        <v>312604</v>
      </c>
      <c r="G33" s="16">
        <f t="shared" si="7"/>
        <v>0.10613471874829181</v>
      </c>
      <c r="H33" s="4">
        <f t="shared" si="3"/>
        <v>182368</v>
      </c>
      <c r="I33" s="4">
        <f t="shared" si="4"/>
        <v>4047</v>
      </c>
      <c r="J33" s="5">
        <f t="shared" si="5"/>
        <v>338272567.88999999</v>
      </c>
    </row>
    <row r="34" spans="2:27" x14ac:dyDescent="0.45">
      <c r="B34" s="3">
        <v>201706</v>
      </c>
      <c r="C34" s="3">
        <f t="shared" si="6"/>
        <v>2017</v>
      </c>
      <c r="D34" s="3">
        <f t="shared" si="8"/>
        <v>2</v>
      </c>
      <c r="E34" s="4">
        <f t="shared" si="0"/>
        <v>2947294</v>
      </c>
      <c r="F34" s="4">
        <f t="shared" si="1"/>
        <v>293733</v>
      </c>
      <c r="G34" s="16">
        <f t="shared" si="7"/>
        <v>9.966192717794696E-2</v>
      </c>
      <c r="H34" s="4">
        <f t="shared" si="3"/>
        <v>186226</v>
      </c>
      <c r="I34" s="4">
        <f t="shared" si="4"/>
        <v>4106</v>
      </c>
      <c r="J34" s="5">
        <f t="shared" si="5"/>
        <v>302462256.33999997</v>
      </c>
    </row>
    <row r="35" spans="2:27" x14ac:dyDescent="0.45">
      <c r="B35" s="3">
        <v>201709</v>
      </c>
      <c r="C35" s="3">
        <f t="shared" si="6"/>
        <v>2017</v>
      </c>
      <c r="D35" s="3">
        <f t="shared" si="8"/>
        <v>3</v>
      </c>
      <c r="E35" s="4">
        <f t="shared" si="0"/>
        <v>2950873</v>
      </c>
      <c r="F35" s="4">
        <f t="shared" si="1"/>
        <v>282311</v>
      </c>
      <c r="G35" s="16">
        <f t="shared" si="7"/>
        <v>9.5670332135608688E-2</v>
      </c>
      <c r="H35" s="4">
        <f t="shared" si="3"/>
        <v>225845</v>
      </c>
      <c r="I35" s="4">
        <f t="shared" si="4"/>
        <v>4216</v>
      </c>
      <c r="J35" s="5">
        <f t="shared" si="5"/>
        <v>326415752.56999999</v>
      </c>
      <c r="Z35">
        <f>C35</f>
        <v>2017</v>
      </c>
      <c r="AA35">
        <f>D35</f>
        <v>3</v>
      </c>
    </row>
    <row r="36" spans="2:27" x14ac:dyDescent="0.45">
      <c r="B36" s="3">
        <v>201712</v>
      </c>
      <c r="C36" s="3">
        <f t="shared" si="6"/>
        <v>2017</v>
      </c>
      <c r="D36" s="3">
        <f t="shared" si="8"/>
        <v>4</v>
      </c>
      <c r="E36" s="4">
        <f t="shared" si="0"/>
        <v>2959379</v>
      </c>
      <c r="F36" s="4">
        <f t="shared" si="1"/>
        <v>314933</v>
      </c>
      <c r="G36" s="16">
        <f t="shared" si="7"/>
        <v>0.10641861012056922</v>
      </c>
      <c r="H36" s="4">
        <f t="shared" si="3"/>
        <v>196121</v>
      </c>
      <c r="I36" s="4">
        <f t="shared" si="4"/>
        <v>2370</v>
      </c>
      <c r="J36" s="5">
        <f t="shared" si="5"/>
        <v>326282837.56999999</v>
      </c>
    </row>
    <row r="37" spans="2:27" x14ac:dyDescent="0.45">
      <c r="B37" s="3">
        <v>201803</v>
      </c>
      <c r="C37" s="3">
        <f t="shared" si="6"/>
        <v>2018</v>
      </c>
      <c r="D37" s="3">
        <f t="shared" si="8"/>
        <v>1</v>
      </c>
      <c r="E37" s="4">
        <f t="shared" ref="E37:E68" si="10">SUMIFS(Customers,Quarter,$B37,Compsny,$O$2)</f>
        <v>2965851</v>
      </c>
      <c r="F37" s="4">
        <f t="shared" ref="F37:F68" si="11">SUMIFS(Arrears_Greater_than_60_days,Quarter,$B37,Compsny,$O$2)</f>
        <v>294667</v>
      </c>
      <c r="G37" s="16">
        <f t="shared" si="7"/>
        <v>9.9353271624231965E-2</v>
      </c>
      <c r="H37" s="4">
        <f t="shared" ref="H37:H68" si="12">SUMIFS(Final_Termination_Notices,Quarter,$B37,Compsny,$O$2)</f>
        <v>199012</v>
      </c>
      <c r="I37" s="4">
        <f t="shared" ref="I37:I68" si="13">SUMIFS(Accounts_Terminated,Quarter,$B37,Compsny,$O$2)</f>
        <v>1767</v>
      </c>
      <c r="J37" s="5">
        <f t="shared" ref="J37:J68" si="14">SUMIFS(Sales,Quarter,$B37,Compsny,$O$2)</f>
        <v>362275646.86000001</v>
      </c>
    </row>
    <row r="38" spans="2:27" x14ac:dyDescent="0.45">
      <c r="B38" s="3">
        <v>201806</v>
      </c>
      <c r="C38" s="3">
        <f t="shared" si="6"/>
        <v>2018</v>
      </c>
      <c r="D38" s="3">
        <f t="shared" si="8"/>
        <v>2</v>
      </c>
      <c r="E38" s="4">
        <f t="shared" si="10"/>
        <v>2972750</v>
      </c>
      <c r="F38" s="4">
        <f t="shared" si="11"/>
        <v>286957</v>
      </c>
      <c r="G38" s="16">
        <f t="shared" si="7"/>
        <v>9.6529139685476412E-2</v>
      </c>
      <c r="H38" s="4">
        <f t="shared" si="12"/>
        <v>197749</v>
      </c>
      <c r="I38" s="4">
        <f t="shared" si="13"/>
        <v>4246</v>
      </c>
      <c r="J38" s="5">
        <f t="shared" si="14"/>
        <v>329555837.63</v>
      </c>
    </row>
    <row r="39" spans="2:27" x14ac:dyDescent="0.45">
      <c r="B39" s="3">
        <v>201809</v>
      </c>
      <c r="C39" s="3">
        <f t="shared" si="6"/>
        <v>2018</v>
      </c>
      <c r="D39" s="3">
        <f t="shared" si="8"/>
        <v>3</v>
      </c>
      <c r="E39" s="4">
        <f t="shared" si="10"/>
        <v>2976455</v>
      </c>
      <c r="F39" s="4">
        <f t="shared" si="11"/>
        <v>281176</v>
      </c>
      <c r="G39" s="16">
        <f t="shared" si="7"/>
        <v>9.4466739796166918E-2</v>
      </c>
      <c r="H39" s="4">
        <f t="shared" si="12"/>
        <v>233918</v>
      </c>
      <c r="I39" s="4">
        <f t="shared" si="13"/>
        <v>3178</v>
      </c>
      <c r="J39" s="5">
        <f t="shared" si="14"/>
        <v>432728457.81</v>
      </c>
      <c r="Z39">
        <f>C39</f>
        <v>2018</v>
      </c>
      <c r="AA39">
        <f>D39</f>
        <v>3</v>
      </c>
    </row>
    <row r="40" spans="2:27" x14ac:dyDescent="0.45">
      <c r="B40" s="3">
        <v>201812</v>
      </c>
      <c r="C40" s="3">
        <f t="shared" si="6"/>
        <v>2018</v>
      </c>
      <c r="D40" s="3">
        <f t="shared" si="8"/>
        <v>4</v>
      </c>
      <c r="E40" s="4">
        <f t="shared" si="10"/>
        <v>2987813</v>
      </c>
      <c r="F40" s="4">
        <f t="shared" si="11"/>
        <v>312976</v>
      </c>
      <c r="G40" s="16">
        <f t="shared" si="7"/>
        <v>0.10475086626907373</v>
      </c>
      <c r="H40" s="4">
        <f t="shared" si="12"/>
        <v>202893</v>
      </c>
      <c r="I40" s="4">
        <f t="shared" si="13"/>
        <v>2276</v>
      </c>
      <c r="J40" s="5">
        <f t="shared" si="14"/>
        <v>369180500.58999997</v>
      </c>
    </row>
    <row r="41" spans="2:27" x14ac:dyDescent="0.45">
      <c r="B41" s="3">
        <v>201903</v>
      </c>
      <c r="C41" s="3">
        <f t="shared" si="6"/>
        <v>2019</v>
      </c>
      <c r="D41" s="3">
        <f t="shared" si="8"/>
        <v>1</v>
      </c>
      <c r="E41" s="4">
        <f t="shared" si="10"/>
        <v>2994022</v>
      </c>
      <c r="F41" s="4">
        <f t="shared" si="11"/>
        <v>306747</v>
      </c>
      <c r="G41" s="16">
        <f t="shared" si="7"/>
        <v>0.1024531549868371</v>
      </c>
      <c r="H41" s="4">
        <f t="shared" si="12"/>
        <v>187789</v>
      </c>
      <c r="I41" s="4">
        <f t="shared" si="13"/>
        <v>5059</v>
      </c>
      <c r="J41" s="5">
        <f t="shared" si="14"/>
        <v>355883953.58999997</v>
      </c>
    </row>
    <row r="42" spans="2:27" x14ac:dyDescent="0.45">
      <c r="B42" s="3">
        <v>201906</v>
      </c>
      <c r="C42" s="3">
        <f t="shared" si="6"/>
        <v>2019</v>
      </c>
      <c r="D42" s="3">
        <f t="shared" si="8"/>
        <v>2</v>
      </c>
      <c r="E42" s="4">
        <f t="shared" si="10"/>
        <v>2998074</v>
      </c>
      <c r="F42" s="4">
        <f t="shared" si="11"/>
        <v>293111</v>
      </c>
      <c r="G42" s="16">
        <f t="shared" si="7"/>
        <v>9.7766432716470647E-2</v>
      </c>
      <c r="H42" s="4">
        <f t="shared" si="12"/>
        <v>180290</v>
      </c>
      <c r="I42" s="4">
        <f t="shared" si="13"/>
        <v>7030</v>
      </c>
      <c r="J42" s="5">
        <f t="shared" si="14"/>
        <v>299224663.38999999</v>
      </c>
    </row>
    <row r="43" spans="2:27" x14ac:dyDescent="0.45">
      <c r="B43" s="3">
        <v>201909</v>
      </c>
      <c r="C43" s="3">
        <f t="shared" si="6"/>
        <v>2019</v>
      </c>
      <c r="D43" s="3">
        <f t="shared" si="8"/>
        <v>3</v>
      </c>
      <c r="E43" s="4">
        <f t="shared" si="10"/>
        <v>3000935</v>
      </c>
      <c r="F43" s="4">
        <f t="shared" si="11"/>
        <v>278696</v>
      </c>
      <c r="G43" s="16">
        <f t="shared" si="7"/>
        <v>9.2869722269892555E-2</v>
      </c>
      <c r="H43" s="4">
        <f t="shared" si="12"/>
        <v>226082</v>
      </c>
      <c r="I43" s="4">
        <f t="shared" si="13"/>
        <v>6747</v>
      </c>
      <c r="J43" s="5">
        <f t="shared" si="14"/>
        <v>367193524.58999997</v>
      </c>
      <c r="Z43">
        <f>C43</f>
        <v>2019</v>
      </c>
      <c r="AA43">
        <f>D43</f>
        <v>3</v>
      </c>
    </row>
    <row r="44" spans="2:27" x14ac:dyDescent="0.45">
      <c r="B44" s="3">
        <v>201912</v>
      </c>
      <c r="C44" s="3">
        <f t="shared" si="6"/>
        <v>2019</v>
      </c>
      <c r="D44" s="3">
        <f t="shared" si="8"/>
        <v>4</v>
      </c>
      <c r="E44" s="4">
        <f t="shared" si="10"/>
        <v>3008815</v>
      </c>
      <c r="F44" s="4">
        <f t="shared" si="11"/>
        <v>300283</v>
      </c>
      <c r="G44" s="16">
        <f t="shared" si="7"/>
        <v>9.9801084480102636E-2</v>
      </c>
      <c r="H44" s="4">
        <f t="shared" si="12"/>
        <v>186306</v>
      </c>
      <c r="I44" s="4">
        <f t="shared" si="13"/>
        <v>1588</v>
      </c>
      <c r="J44" s="5">
        <f t="shared" si="14"/>
        <v>366150180.87</v>
      </c>
    </row>
    <row r="45" spans="2:27" x14ac:dyDescent="0.45">
      <c r="B45" s="3">
        <v>202003</v>
      </c>
      <c r="C45" s="3">
        <f t="shared" si="6"/>
        <v>2020</v>
      </c>
      <c r="D45" s="3">
        <f t="shared" si="8"/>
        <v>1</v>
      </c>
      <c r="E45" s="4">
        <f t="shared" si="10"/>
        <v>3013184</v>
      </c>
      <c r="F45" s="4">
        <f t="shared" si="11"/>
        <v>301014</v>
      </c>
      <c r="G45" s="16">
        <f t="shared" si="7"/>
        <v>9.9898977294449992E-2</v>
      </c>
      <c r="H45" s="4">
        <f t="shared" si="12"/>
        <v>106096</v>
      </c>
      <c r="I45" s="4">
        <f t="shared" si="13"/>
        <v>4084</v>
      </c>
      <c r="J45" s="5">
        <f t="shared" si="14"/>
        <v>375659330.77999997</v>
      </c>
    </row>
    <row r="46" spans="2:27" x14ac:dyDescent="0.45">
      <c r="B46" s="3">
        <v>202006</v>
      </c>
      <c r="C46" s="3">
        <f t="shared" si="6"/>
        <v>2020</v>
      </c>
      <c r="D46" s="3">
        <f t="shared" si="8"/>
        <v>2</v>
      </c>
      <c r="E46" s="4">
        <f t="shared" si="10"/>
        <v>2986296</v>
      </c>
      <c r="F46" s="4">
        <f t="shared" si="11"/>
        <v>351091</v>
      </c>
      <c r="G46" s="16">
        <f t="shared" si="7"/>
        <v>0.11756738113033671</v>
      </c>
      <c r="H46" s="4">
        <f t="shared" si="12"/>
        <v>42784</v>
      </c>
      <c r="I46" s="4">
        <f t="shared" si="13"/>
        <v>0</v>
      </c>
      <c r="J46" s="5">
        <f t="shared" si="14"/>
        <v>404976826.10000002</v>
      </c>
    </row>
    <row r="47" spans="2:27" x14ac:dyDescent="0.45">
      <c r="B47" s="3">
        <v>202009</v>
      </c>
      <c r="C47" s="3">
        <f t="shared" si="6"/>
        <v>2020</v>
      </c>
      <c r="D47" s="3">
        <f t="shared" si="8"/>
        <v>3</v>
      </c>
      <c r="E47" s="4">
        <f t="shared" si="10"/>
        <v>2952982</v>
      </c>
      <c r="F47" s="4">
        <f t="shared" si="11"/>
        <v>317995</v>
      </c>
      <c r="G47" s="16">
        <f t="shared" si="7"/>
        <v>0.10768606107317959</v>
      </c>
      <c r="H47" s="4">
        <f t="shared" si="12"/>
        <v>48969</v>
      </c>
      <c r="I47" s="4">
        <f t="shared" si="13"/>
        <v>0</v>
      </c>
      <c r="J47" s="5">
        <f t="shared" si="14"/>
        <v>353438401.74000001</v>
      </c>
      <c r="Z47">
        <f>C47</f>
        <v>2020</v>
      </c>
      <c r="AA47">
        <f>D47</f>
        <v>3</v>
      </c>
    </row>
    <row r="48" spans="2:27" x14ac:dyDescent="0.45">
      <c r="B48" s="3">
        <v>202012</v>
      </c>
      <c r="C48" s="3">
        <f t="shared" si="6"/>
        <v>2020</v>
      </c>
      <c r="D48" s="3">
        <f t="shared" si="8"/>
        <v>4</v>
      </c>
      <c r="E48" s="4">
        <f t="shared" si="10"/>
        <v>2942190</v>
      </c>
      <c r="F48" s="4">
        <f t="shared" si="11"/>
        <v>383728</v>
      </c>
      <c r="G48" s="16">
        <f t="shared" si="7"/>
        <v>0.1304225763801794</v>
      </c>
      <c r="H48" s="4">
        <f t="shared" si="12"/>
        <v>37236</v>
      </c>
      <c r="I48" s="4">
        <f t="shared" si="13"/>
        <v>0</v>
      </c>
      <c r="J48" s="5">
        <f t="shared" si="14"/>
        <v>470377948.75</v>
      </c>
    </row>
    <row r="49" spans="2:27" x14ac:dyDescent="0.45">
      <c r="B49" s="3">
        <v>202103</v>
      </c>
      <c r="C49" s="3">
        <f t="shared" si="6"/>
        <v>2021</v>
      </c>
      <c r="D49" s="3">
        <f t="shared" si="8"/>
        <v>1</v>
      </c>
      <c r="E49" s="4">
        <f t="shared" si="10"/>
        <v>2950000</v>
      </c>
      <c r="F49" s="4">
        <f t="shared" si="11"/>
        <v>385964</v>
      </c>
      <c r="G49" s="16">
        <f t="shared" si="7"/>
        <v>0.13083525423728815</v>
      </c>
      <c r="H49" s="4">
        <f t="shared" si="12"/>
        <v>17989</v>
      </c>
      <c r="I49" s="4">
        <f t="shared" si="13"/>
        <v>0</v>
      </c>
      <c r="J49" s="5">
        <f t="shared" si="14"/>
        <v>411133468.13</v>
      </c>
    </row>
    <row r="50" spans="2:27" x14ac:dyDescent="0.45">
      <c r="B50" s="3">
        <v>202106</v>
      </c>
      <c r="C50" s="3">
        <f t="shared" si="6"/>
        <v>2021</v>
      </c>
      <c r="D50" s="3">
        <f t="shared" si="8"/>
        <v>2</v>
      </c>
      <c r="E50" s="4">
        <f t="shared" si="10"/>
        <v>2968367</v>
      </c>
      <c r="F50" s="4">
        <f t="shared" si="11"/>
        <v>395467</v>
      </c>
      <c r="G50" s="16">
        <f t="shared" si="7"/>
        <v>0.13322712454356217</v>
      </c>
      <c r="H50" s="4">
        <f t="shared" si="12"/>
        <v>19126</v>
      </c>
      <c r="I50" s="4">
        <f t="shared" si="13"/>
        <v>0</v>
      </c>
      <c r="J50" s="5">
        <f t="shared" si="14"/>
        <v>431482757.44999999</v>
      </c>
    </row>
    <row r="51" spans="2:27" x14ac:dyDescent="0.45">
      <c r="B51" s="3">
        <v>202109</v>
      </c>
      <c r="C51" s="3">
        <f t="shared" si="6"/>
        <v>2021</v>
      </c>
      <c r="D51" s="3">
        <f t="shared" si="8"/>
        <v>3</v>
      </c>
      <c r="E51" s="4">
        <f t="shared" si="10"/>
        <v>2999537</v>
      </c>
      <c r="F51" s="4">
        <f t="shared" si="11"/>
        <v>393171</v>
      </c>
      <c r="G51" s="16">
        <f t="shared" si="7"/>
        <v>0.13107722958576606</v>
      </c>
      <c r="H51" s="4">
        <f t="shared" si="12"/>
        <v>100275</v>
      </c>
      <c r="I51" s="4">
        <f t="shared" si="13"/>
        <v>0</v>
      </c>
      <c r="J51" s="5">
        <f t="shared" si="14"/>
        <v>411673068.80000001</v>
      </c>
      <c r="Z51">
        <f>C51</f>
        <v>2021</v>
      </c>
      <c r="AA51">
        <f>D51</f>
        <v>3</v>
      </c>
    </row>
    <row r="52" spans="2:27" x14ac:dyDescent="0.45">
      <c r="B52" s="3">
        <v>202112</v>
      </c>
      <c r="C52" s="3">
        <f t="shared" si="6"/>
        <v>2021</v>
      </c>
      <c r="D52" s="3">
        <f t="shared" si="8"/>
        <v>4</v>
      </c>
      <c r="E52" s="4">
        <f t="shared" si="10"/>
        <v>3017102</v>
      </c>
      <c r="F52" s="4">
        <f t="shared" si="11"/>
        <v>419309</v>
      </c>
      <c r="G52" s="16">
        <f t="shared" si="7"/>
        <v>0.13897740281899651</v>
      </c>
      <c r="H52" s="4">
        <f t="shared" si="12"/>
        <v>128299</v>
      </c>
      <c r="I52" s="4">
        <f t="shared" si="13"/>
        <v>0</v>
      </c>
      <c r="J52" s="5">
        <f t="shared" si="14"/>
        <v>455119161.5</v>
      </c>
    </row>
    <row r="53" spans="2:27" x14ac:dyDescent="0.45">
      <c r="B53" s="3">
        <v>202203</v>
      </c>
      <c r="C53" s="3">
        <f t="shared" si="6"/>
        <v>2022</v>
      </c>
      <c r="D53" s="3">
        <f t="shared" si="8"/>
        <v>1</v>
      </c>
      <c r="E53" s="4">
        <f t="shared" si="10"/>
        <v>3028305</v>
      </c>
      <c r="F53" s="4">
        <f t="shared" si="11"/>
        <v>392587</v>
      </c>
      <c r="G53" s="16">
        <f t="shared" si="7"/>
        <v>0.12963918759834298</v>
      </c>
      <c r="H53" s="4">
        <f t="shared" si="12"/>
        <v>282751</v>
      </c>
      <c r="I53" s="4">
        <f t="shared" si="13"/>
        <v>0</v>
      </c>
      <c r="J53" s="5">
        <f t="shared" si="14"/>
        <v>425957631.89999998</v>
      </c>
    </row>
    <row r="54" spans="2:27" x14ac:dyDescent="0.45">
      <c r="B54" s="3">
        <v>202206</v>
      </c>
      <c r="C54" s="3">
        <f t="shared" si="6"/>
        <v>2022</v>
      </c>
      <c r="D54" s="3">
        <f t="shared" si="8"/>
        <v>2</v>
      </c>
      <c r="E54" s="4">
        <f t="shared" si="10"/>
        <v>3033885</v>
      </c>
      <c r="F54" s="4">
        <f t="shared" si="11"/>
        <v>387709</v>
      </c>
      <c r="G54" s="16">
        <f t="shared" si="7"/>
        <v>0.12779291238791188</v>
      </c>
      <c r="H54" s="4">
        <f t="shared" si="12"/>
        <v>141622</v>
      </c>
      <c r="I54" s="4">
        <f t="shared" si="13"/>
        <v>0</v>
      </c>
      <c r="J54" s="5">
        <f t="shared" si="14"/>
        <v>439750132.69999999</v>
      </c>
    </row>
    <row r="55" spans="2:27" x14ac:dyDescent="0.45">
      <c r="B55" s="3">
        <v>202209</v>
      </c>
      <c r="C55" s="3">
        <f t="shared" si="6"/>
        <v>2022</v>
      </c>
      <c r="D55" s="3">
        <f t="shared" si="8"/>
        <v>3</v>
      </c>
      <c r="E55" s="4">
        <f t="shared" si="10"/>
        <v>3056522</v>
      </c>
      <c r="F55" s="4">
        <f t="shared" si="11"/>
        <v>392984</v>
      </c>
      <c r="G55" s="16">
        <f t="shared" si="7"/>
        <v>0.12857227921146977</v>
      </c>
      <c r="H55" s="4">
        <f t="shared" si="12"/>
        <v>171781</v>
      </c>
      <c r="I55" s="4">
        <f t="shared" si="13"/>
        <v>0</v>
      </c>
      <c r="J55" s="5">
        <f t="shared" si="14"/>
        <v>478089420</v>
      </c>
      <c r="Z55">
        <f>C55</f>
        <v>2022</v>
      </c>
      <c r="AA55">
        <f>D55</f>
        <v>3</v>
      </c>
    </row>
    <row r="56" spans="2:27" x14ac:dyDescent="0.45">
      <c r="B56" s="3">
        <v>202212</v>
      </c>
      <c r="C56" s="3">
        <f t="shared" si="6"/>
        <v>2022</v>
      </c>
      <c r="D56" s="3">
        <f t="shared" si="8"/>
        <v>4</v>
      </c>
      <c r="E56" s="4">
        <f t="shared" si="10"/>
        <v>3065707</v>
      </c>
      <c r="F56" s="4">
        <f t="shared" si="11"/>
        <v>439340</v>
      </c>
      <c r="G56" s="16">
        <f t="shared" si="7"/>
        <v>0.14330788950150813</v>
      </c>
      <c r="H56" s="4">
        <f t="shared" si="12"/>
        <v>152464</v>
      </c>
      <c r="I56" s="4">
        <f t="shared" si="13"/>
        <v>3015</v>
      </c>
      <c r="J56" s="5">
        <f t="shared" si="14"/>
        <v>569226065.70000005</v>
      </c>
    </row>
    <row r="57" spans="2:27" x14ac:dyDescent="0.45">
      <c r="B57" s="3">
        <v>202303</v>
      </c>
      <c r="C57" s="3">
        <f t="shared" si="6"/>
        <v>2023</v>
      </c>
      <c r="D57" s="3">
        <f t="shared" si="8"/>
        <v>1</v>
      </c>
      <c r="E57" s="4">
        <f t="shared" si="10"/>
        <v>3074583</v>
      </c>
      <c r="F57" s="4">
        <f t="shared" si="11"/>
        <v>410321</v>
      </c>
      <c r="G57" s="16">
        <f t="shared" si="7"/>
        <v>0.13345582148863763</v>
      </c>
      <c r="H57" s="4">
        <f t="shared" si="12"/>
        <v>131356</v>
      </c>
      <c r="I57" s="4">
        <f t="shared" si="13"/>
        <v>0</v>
      </c>
      <c r="J57" s="5">
        <f t="shared" si="14"/>
        <v>507735294</v>
      </c>
    </row>
    <row r="58" spans="2:27" x14ac:dyDescent="0.45">
      <c r="B58" s="3">
        <v>202306</v>
      </c>
      <c r="C58" s="3">
        <f t="shared" si="6"/>
        <v>2023</v>
      </c>
      <c r="D58" s="3">
        <f t="shared" si="8"/>
        <v>2</v>
      </c>
      <c r="E58" s="4">
        <f t="shared" si="10"/>
        <v>3077730</v>
      </c>
      <c r="F58" s="4">
        <f t="shared" si="11"/>
        <v>406002</v>
      </c>
      <c r="G58" s="16">
        <f t="shared" si="7"/>
        <v>0.13191605501457243</v>
      </c>
      <c r="H58" s="4">
        <f t="shared" si="12"/>
        <v>148994</v>
      </c>
      <c r="I58" s="4">
        <f t="shared" si="13"/>
        <v>9468</v>
      </c>
      <c r="J58" s="5">
        <f t="shared" si="14"/>
        <v>420832820</v>
      </c>
    </row>
    <row r="59" spans="2:27" x14ac:dyDescent="0.45">
      <c r="B59" s="3">
        <v>202309</v>
      </c>
      <c r="C59" s="3">
        <f t="shared" si="6"/>
        <v>2023</v>
      </c>
      <c r="D59" s="3">
        <f t="shared" si="8"/>
        <v>3</v>
      </c>
      <c r="E59" s="4">
        <f t="shared" si="10"/>
        <v>3082838</v>
      </c>
      <c r="F59" s="4">
        <f t="shared" si="11"/>
        <v>391308</v>
      </c>
      <c r="G59" s="16">
        <f t="shared" si="7"/>
        <v>0.12693109401142713</v>
      </c>
      <c r="H59" s="4">
        <f t="shared" si="12"/>
        <v>184411</v>
      </c>
      <c r="I59" s="4">
        <f t="shared" si="13"/>
        <v>8393</v>
      </c>
      <c r="J59" s="5">
        <f t="shared" si="14"/>
        <v>484360061.10000002</v>
      </c>
      <c r="Z59">
        <f>C59</f>
        <v>2023</v>
      </c>
      <c r="AA59">
        <f>D59</f>
        <v>3</v>
      </c>
    </row>
    <row r="60" spans="2:27" x14ac:dyDescent="0.45">
      <c r="B60" s="3">
        <v>202312</v>
      </c>
      <c r="C60" s="3">
        <f t="shared" si="6"/>
        <v>2023</v>
      </c>
      <c r="D60" s="3">
        <f t="shared" si="8"/>
        <v>4</v>
      </c>
      <c r="E60" s="4">
        <f t="shared" si="10"/>
        <v>3061817</v>
      </c>
      <c r="F60" s="4">
        <f t="shared" si="11"/>
        <v>487593</v>
      </c>
      <c r="G60" s="16">
        <f t="shared" si="7"/>
        <v>0.15924955671746549</v>
      </c>
      <c r="H60" s="4">
        <f t="shared" si="12"/>
        <v>0</v>
      </c>
      <c r="I60" s="4">
        <f t="shared" si="13"/>
        <v>0</v>
      </c>
      <c r="J60" s="5">
        <f t="shared" si="14"/>
        <v>646507077.60000002</v>
      </c>
    </row>
    <row r="61" spans="2:27" x14ac:dyDescent="0.45">
      <c r="B61" s="3">
        <v>202403</v>
      </c>
      <c r="C61" s="3">
        <f t="shared" si="6"/>
        <v>2024</v>
      </c>
      <c r="D61" s="3">
        <f t="shared" si="8"/>
        <v>1</v>
      </c>
      <c r="E61" s="4">
        <f t="shared" si="10"/>
        <v>3101542</v>
      </c>
      <c r="F61" s="4">
        <f t="shared" si="11"/>
        <v>458289</v>
      </c>
      <c r="G61" s="16">
        <f t="shared" si="7"/>
        <v>0.14776166177985015</v>
      </c>
      <c r="H61" s="4">
        <f t="shared" si="12"/>
        <v>287232</v>
      </c>
      <c r="I61" s="4">
        <f t="shared" si="13"/>
        <v>0</v>
      </c>
      <c r="J61" s="5">
        <f t="shared" si="14"/>
        <v>587816929.5</v>
      </c>
    </row>
    <row r="62" spans="2:27" x14ac:dyDescent="0.45">
      <c r="B62" s="3">
        <v>202406</v>
      </c>
      <c r="C62" s="3">
        <f t="shared" si="6"/>
        <v>2024</v>
      </c>
      <c r="D62" s="3">
        <f t="shared" si="8"/>
        <v>2</v>
      </c>
      <c r="E62" s="4">
        <f t="shared" si="10"/>
        <v>3116950</v>
      </c>
      <c r="F62" s="4">
        <f t="shared" si="11"/>
        <v>449054</v>
      </c>
      <c r="G62" s="16">
        <f t="shared" si="7"/>
        <v>0.1440684001989124</v>
      </c>
      <c r="H62" s="4">
        <f t="shared" si="12"/>
        <v>313098</v>
      </c>
      <c r="I62" s="4">
        <f t="shared" si="13"/>
        <v>229</v>
      </c>
      <c r="J62" s="5">
        <f t="shared" si="14"/>
        <v>452964653</v>
      </c>
    </row>
    <row r="63" spans="2:27" x14ac:dyDescent="0.45">
      <c r="B63" s="3">
        <v>202409</v>
      </c>
      <c r="C63" s="3">
        <f t="shared" si="6"/>
        <v>2024</v>
      </c>
      <c r="D63" s="3">
        <f t="shared" si="8"/>
        <v>3</v>
      </c>
      <c r="E63" s="4">
        <f t="shared" si="10"/>
        <v>3125427</v>
      </c>
      <c r="F63" s="4">
        <f t="shared" si="11"/>
        <v>469080</v>
      </c>
      <c r="G63" s="16">
        <f t="shared" si="7"/>
        <v>0.15008509237297815</v>
      </c>
      <c r="H63" s="4">
        <f t="shared" si="12"/>
        <v>275494</v>
      </c>
      <c r="I63" s="4">
        <f t="shared" si="13"/>
        <v>5190</v>
      </c>
      <c r="J63" s="5">
        <f t="shared" si="14"/>
        <v>358278234.39999998</v>
      </c>
      <c r="Z63">
        <f>C63</f>
        <v>2024</v>
      </c>
      <c r="AA63">
        <f>D63</f>
        <v>3</v>
      </c>
    </row>
    <row r="64" spans="2:27" x14ac:dyDescent="0.45">
      <c r="B64" s="3">
        <v>202412</v>
      </c>
      <c r="C64" s="3">
        <f t="shared" si="6"/>
        <v>2024</v>
      </c>
      <c r="D64" s="3">
        <f t="shared" si="8"/>
        <v>4</v>
      </c>
      <c r="E64" s="4">
        <f t="shared" si="10"/>
        <v>3138236</v>
      </c>
      <c r="F64" s="4">
        <f t="shared" si="11"/>
        <v>496007</v>
      </c>
      <c r="G64" s="16">
        <f t="shared" si="7"/>
        <v>0.15805280418681067</v>
      </c>
      <c r="H64" s="4">
        <f t="shared" si="12"/>
        <v>190380</v>
      </c>
      <c r="I64" s="4">
        <f t="shared" si="13"/>
        <v>6056</v>
      </c>
      <c r="J64" s="5">
        <f t="shared" si="14"/>
        <v>660785956.5</v>
      </c>
    </row>
    <row r="65" spans="2:10" x14ac:dyDescent="0.45">
      <c r="B65" s="3">
        <v>202503</v>
      </c>
      <c r="C65" s="3">
        <f t="shared" ref="C65:C68" si="15">ROUND(B65/100,0)</f>
        <v>2025</v>
      </c>
      <c r="D65" s="3">
        <f t="shared" si="8"/>
        <v>1</v>
      </c>
      <c r="E65" s="4">
        <f t="shared" si="10"/>
        <v>3148030</v>
      </c>
      <c r="F65" s="4">
        <f t="shared" si="11"/>
        <v>399234</v>
      </c>
      <c r="G65" s="16">
        <f t="shared" ref="G65:G68" si="16">F65/E65</f>
        <v>0.1268202653723122</v>
      </c>
      <c r="H65" s="4">
        <f t="shared" si="12"/>
        <v>127598</v>
      </c>
      <c r="I65" s="4">
        <f t="shared" si="13"/>
        <v>14880</v>
      </c>
      <c r="J65" s="5">
        <f t="shared" si="14"/>
        <v>551933146</v>
      </c>
    </row>
    <row r="66" spans="2:10" x14ac:dyDescent="0.45">
      <c r="B66" s="3">
        <v>202506</v>
      </c>
      <c r="C66" s="3">
        <f t="shared" si="15"/>
        <v>2025</v>
      </c>
      <c r="D66" s="3">
        <f t="shared" si="8"/>
        <v>2</v>
      </c>
      <c r="E66" s="4">
        <f t="shared" si="10"/>
        <v>3146055</v>
      </c>
      <c r="F66" s="4">
        <f t="shared" si="11"/>
        <v>371720</v>
      </c>
      <c r="G66" s="16">
        <f t="shared" si="16"/>
        <v>0.11815432343045497</v>
      </c>
      <c r="H66" s="4">
        <f t="shared" si="12"/>
        <v>120776</v>
      </c>
      <c r="I66" s="4">
        <f t="shared" si="13"/>
        <v>16327</v>
      </c>
      <c r="J66" s="5">
        <f t="shared" si="14"/>
        <v>533119608</v>
      </c>
    </row>
    <row r="67" spans="2:10" x14ac:dyDescent="0.45">
      <c r="B67" s="3">
        <v>202509</v>
      </c>
      <c r="C67" s="3">
        <f t="shared" si="15"/>
        <v>2025</v>
      </c>
      <c r="D67" s="3">
        <f t="shared" si="8"/>
        <v>3</v>
      </c>
      <c r="E67" s="4">
        <f t="shared" si="10"/>
        <v>3151621</v>
      </c>
      <c r="F67" s="4">
        <f t="shared" si="11"/>
        <v>355335</v>
      </c>
      <c r="G67" s="16">
        <f t="shared" si="16"/>
        <v>0.11274674207336478</v>
      </c>
      <c r="H67" s="4">
        <f t="shared" si="12"/>
        <v>137014</v>
      </c>
      <c r="I67" s="4">
        <f t="shared" si="13"/>
        <v>29033</v>
      </c>
      <c r="J67" s="5">
        <f t="shared" si="14"/>
        <v>525164411.39999998</v>
      </c>
    </row>
    <row r="68" spans="2:10" x14ac:dyDescent="0.45">
      <c r="B68" s="3">
        <v>202512</v>
      </c>
      <c r="C68" s="3">
        <f t="shared" si="15"/>
        <v>2025</v>
      </c>
      <c r="D68" s="3">
        <f t="shared" si="8"/>
        <v>4</v>
      </c>
      <c r="E68" s="4">
        <f t="shared" si="10"/>
        <v>3162126</v>
      </c>
      <c r="F68" s="4">
        <f t="shared" si="11"/>
        <v>414210</v>
      </c>
      <c r="G68" s="16">
        <f t="shared" si="16"/>
        <v>0.13099098517895871</v>
      </c>
      <c r="H68" s="4">
        <f t="shared" si="12"/>
        <v>142829</v>
      </c>
      <c r="I68" s="4">
        <f t="shared" si="13"/>
        <v>9840</v>
      </c>
      <c r="J68" s="5">
        <f t="shared" si="14"/>
        <v>666142190.89999998</v>
      </c>
    </row>
  </sheetData>
  <sortState xmlns:xlrd2="http://schemas.microsoft.com/office/spreadsheetml/2017/richdata2" ref="N5:O64">
    <sortCondition ref="O5:O64"/>
  </sortState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4AF63-7A7F-4F26-91AD-F0139D4D727E}">
  <dimension ref="B2:Z68"/>
  <sheetViews>
    <sheetView showGridLines="0" workbookViewId="0">
      <selection activeCell="P13" sqref="P13"/>
    </sheetView>
  </sheetViews>
  <sheetFormatPr defaultRowHeight="14.25" x14ac:dyDescent="0.45"/>
  <cols>
    <col min="1" max="1" width="4.33203125" customWidth="1"/>
    <col min="2" max="2" width="9.06640625" customWidth="1"/>
    <col min="3" max="3" width="4.73046875" bestFit="1" customWidth="1"/>
    <col min="4" max="4" width="6.86328125" bestFit="1" customWidth="1"/>
    <col min="5" max="5" width="10.19921875" customWidth="1"/>
    <col min="6" max="6" width="12.06640625" customWidth="1"/>
    <col min="7" max="7" width="0" hidden="1" customWidth="1"/>
    <col min="8" max="8" width="10.796875" customWidth="1"/>
    <col min="9" max="9" width="11.86328125" customWidth="1"/>
    <col min="10" max="10" width="14.59765625" customWidth="1"/>
    <col min="11" max="11" width="2.86328125" customWidth="1"/>
    <col min="12" max="12" width="10.796875" customWidth="1"/>
    <col min="13" max="13" width="24.6640625" bestFit="1" customWidth="1"/>
    <col min="14" max="14" width="3" customWidth="1"/>
    <col min="16" max="16" width="14.59765625" bestFit="1" customWidth="1"/>
    <col min="17" max="17" width="17.19921875" bestFit="1" customWidth="1"/>
    <col min="18" max="18" width="14.59765625" bestFit="1" customWidth="1"/>
    <col min="21" max="21" width="9.06640625" customWidth="1"/>
    <col min="24" max="24" width="14.59765625" bestFit="1" customWidth="1"/>
    <col min="26" max="26" width="19.86328125" bestFit="1" customWidth="1"/>
  </cols>
  <sheetData>
    <row r="2" spans="2:26" x14ac:dyDescent="0.45">
      <c r="C2" s="7" t="s">
        <v>122</v>
      </c>
      <c r="O2" t="s">
        <v>25</v>
      </c>
      <c r="P2" t="s">
        <v>98</v>
      </c>
      <c r="Q2" t="s">
        <v>27</v>
      </c>
      <c r="Z2" s="17">
        <v>29200026</v>
      </c>
    </row>
    <row r="3" spans="2:26" x14ac:dyDescent="0.45">
      <c r="Q3" t="s">
        <v>23</v>
      </c>
      <c r="Z3" s="17">
        <v>37524615</v>
      </c>
    </row>
    <row r="4" spans="2:26" ht="85.5" x14ac:dyDescent="0.45">
      <c r="B4" s="11" t="s">
        <v>29</v>
      </c>
      <c r="C4" s="11" t="s">
        <v>1</v>
      </c>
      <c r="D4" s="12" t="s">
        <v>29</v>
      </c>
      <c r="E4" s="12" t="s">
        <v>4</v>
      </c>
      <c r="F4" s="11" t="s">
        <v>78</v>
      </c>
      <c r="G4" s="11" t="s">
        <v>83</v>
      </c>
      <c r="H4" s="11" t="s">
        <v>79</v>
      </c>
      <c r="I4" s="11" t="s">
        <v>32</v>
      </c>
      <c r="J4" s="12" t="s">
        <v>11</v>
      </c>
      <c r="L4" s="11" t="s">
        <v>78</v>
      </c>
      <c r="Q4" t="s">
        <v>18</v>
      </c>
      <c r="Z4" s="17">
        <v>17412995</v>
      </c>
    </row>
    <row r="5" spans="2:26" x14ac:dyDescent="0.45">
      <c r="B5" s="3">
        <v>201003</v>
      </c>
      <c r="C5" s="3">
        <f>ROUND(B5/100,0)</f>
        <v>2010</v>
      </c>
      <c r="D5" s="3">
        <v>1</v>
      </c>
      <c r="E5" s="4">
        <f t="shared" ref="E5:E36" si="0">SUMIFS(Customers,Quarter,$B5,Compsny,$O$2)</f>
        <v>1456407</v>
      </c>
      <c r="F5" s="4">
        <f t="shared" ref="F5:F36" si="1">SUMIFS(Arrears_Greater_than_60_days,Quarter,$B5,Compsny,$O$2)</f>
        <v>229712</v>
      </c>
      <c r="G5" s="16">
        <f t="shared" ref="G5:G64" si="2">F5/E5</f>
        <v>0.15772514139248164</v>
      </c>
      <c r="H5" s="4">
        <f t="shared" ref="H5:H36" si="3">SUMIFS(Final_Termination_Notices,Quarter,$B5,Compsny,$O$2)</f>
        <v>98771</v>
      </c>
      <c r="I5" s="4">
        <f t="shared" ref="I5:I36" si="4">SUMIFS(Accounts_Terminated,Quarter,$B5,Compsny,$O$2)</f>
        <v>2606</v>
      </c>
      <c r="J5" s="5">
        <f t="shared" ref="J5:J36" si="5">SUMIFS(Sales,Quarter,$B5,Compsny,$O$2)</f>
        <v>241478704.49000001</v>
      </c>
      <c r="L5" s="4">
        <f>_xlfn.STDEV.P(F5:F44)</f>
        <v>16466.542329808493</v>
      </c>
      <c r="M5" s="7" t="s">
        <v>85</v>
      </c>
      <c r="Q5" t="s">
        <v>26</v>
      </c>
      <c r="Z5" s="17">
        <v>333825000</v>
      </c>
    </row>
    <row r="6" spans="2:26" x14ac:dyDescent="0.45">
      <c r="B6" s="3">
        <v>201006</v>
      </c>
      <c r="C6" s="3">
        <f t="shared" ref="C6:C64" si="6">ROUND(B6/100,0)</f>
        <v>2010</v>
      </c>
      <c r="D6" s="3">
        <v>2</v>
      </c>
      <c r="E6" s="4">
        <f t="shared" si="0"/>
        <v>1456973</v>
      </c>
      <c r="F6" s="4">
        <f t="shared" si="1"/>
        <v>242193</v>
      </c>
      <c r="G6" s="16">
        <f t="shared" si="2"/>
        <v>0.16623025958614196</v>
      </c>
      <c r="H6" s="4">
        <f t="shared" si="3"/>
        <v>98985</v>
      </c>
      <c r="I6" s="4">
        <f t="shared" si="4"/>
        <v>8990</v>
      </c>
      <c r="J6" s="5">
        <f t="shared" si="5"/>
        <v>153397077</v>
      </c>
      <c r="M6" s="7"/>
      <c r="Q6" t="s">
        <v>21</v>
      </c>
      <c r="Z6" s="17">
        <f>SUM(Z2:Z5)</f>
        <v>417962636</v>
      </c>
    </row>
    <row r="7" spans="2:26" x14ac:dyDescent="0.45">
      <c r="B7" s="3">
        <v>201009</v>
      </c>
      <c r="C7" s="3">
        <f t="shared" si="6"/>
        <v>2010</v>
      </c>
      <c r="D7" s="3">
        <v>3</v>
      </c>
      <c r="E7" s="4">
        <f t="shared" si="0"/>
        <v>1483805</v>
      </c>
      <c r="F7" s="4">
        <f t="shared" si="1"/>
        <v>239786</v>
      </c>
      <c r="G7" s="16">
        <f t="shared" si="2"/>
        <v>0.16160209731063044</v>
      </c>
      <c r="H7" s="4">
        <f t="shared" si="3"/>
        <v>111009</v>
      </c>
      <c r="I7" s="4">
        <f t="shared" si="4"/>
        <v>7581</v>
      </c>
      <c r="J7" s="5">
        <f t="shared" si="5"/>
        <v>173518945</v>
      </c>
      <c r="L7" s="4">
        <f>AVERAGE(F41:F44)</f>
        <v>200415</v>
      </c>
      <c r="M7" s="18" t="s">
        <v>88</v>
      </c>
      <c r="Q7" t="s">
        <v>20</v>
      </c>
    </row>
    <row r="8" spans="2:26" x14ac:dyDescent="0.45">
      <c r="B8" s="3">
        <v>201012</v>
      </c>
      <c r="C8" s="3">
        <f t="shared" si="6"/>
        <v>2010</v>
      </c>
      <c r="D8" s="3">
        <v>4</v>
      </c>
      <c r="E8" s="4">
        <f t="shared" si="0"/>
        <v>1445863</v>
      </c>
      <c r="F8" s="4">
        <f t="shared" si="1"/>
        <v>243753</v>
      </c>
      <c r="G8" s="16">
        <f t="shared" si="2"/>
        <v>0.16858651200009958</v>
      </c>
      <c r="H8" s="4">
        <f t="shared" si="3"/>
        <v>99835</v>
      </c>
      <c r="I8" s="4">
        <f t="shared" si="4"/>
        <v>90</v>
      </c>
      <c r="J8" s="5">
        <f t="shared" si="5"/>
        <v>224259912.59</v>
      </c>
      <c r="L8" s="4">
        <f>AVERAGE(F65:F68)</f>
        <v>223012</v>
      </c>
      <c r="M8" s="18" t="s">
        <v>136</v>
      </c>
      <c r="Q8" t="s">
        <v>25</v>
      </c>
    </row>
    <row r="9" spans="2:26" x14ac:dyDescent="0.45">
      <c r="B9" s="3">
        <v>201103</v>
      </c>
      <c r="C9" s="3">
        <f t="shared" si="6"/>
        <v>2011</v>
      </c>
      <c r="D9" s="3">
        <f>D5</f>
        <v>1</v>
      </c>
      <c r="E9" s="4">
        <f t="shared" si="0"/>
        <v>1461873</v>
      </c>
      <c r="F9" s="4">
        <f t="shared" si="1"/>
        <v>224559</v>
      </c>
      <c r="G9" s="16">
        <f t="shared" si="2"/>
        <v>0.15361047095062294</v>
      </c>
      <c r="H9" s="4">
        <f t="shared" si="3"/>
        <v>110551</v>
      </c>
      <c r="I9" s="4">
        <f t="shared" si="4"/>
        <v>1475</v>
      </c>
      <c r="J9" s="5">
        <f t="shared" si="5"/>
        <v>253989195.18000001</v>
      </c>
      <c r="L9" s="4">
        <f>L8-L7</f>
        <v>22597</v>
      </c>
      <c r="M9" s="7" t="s">
        <v>137</v>
      </c>
      <c r="Q9" t="s">
        <v>19</v>
      </c>
    </row>
    <row r="10" spans="2:26" x14ac:dyDescent="0.45">
      <c r="B10" s="3">
        <v>201106</v>
      </c>
      <c r="C10" s="3">
        <f t="shared" si="6"/>
        <v>2011</v>
      </c>
      <c r="D10" s="3">
        <f t="shared" ref="D10:D68" si="7">D6</f>
        <v>2</v>
      </c>
      <c r="E10" s="4">
        <f t="shared" si="0"/>
        <v>1472065</v>
      </c>
      <c r="F10" s="4">
        <f t="shared" si="1"/>
        <v>236903</v>
      </c>
      <c r="G10" s="16">
        <f t="shared" si="2"/>
        <v>0.16093243165213492</v>
      </c>
      <c r="H10" s="4">
        <f t="shared" si="3"/>
        <v>112486</v>
      </c>
      <c r="I10" s="4">
        <f t="shared" si="4"/>
        <v>8542</v>
      </c>
      <c r="J10" s="5">
        <f t="shared" si="5"/>
        <v>156758644.62</v>
      </c>
      <c r="L10" s="4">
        <f>L5*2</f>
        <v>32933.084659616987</v>
      </c>
      <c r="M10" s="7" t="s">
        <v>90</v>
      </c>
      <c r="Q10" t="s">
        <v>24</v>
      </c>
    </row>
    <row r="11" spans="2:26" x14ac:dyDescent="0.45">
      <c r="B11" s="3">
        <v>201109</v>
      </c>
      <c r="C11" s="3">
        <f t="shared" si="6"/>
        <v>2011</v>
      </c>
      <c r="D11" s="3">
        <f t="shared" si="7"/>
        <v>3</v>
      </c>
      <c r="E11" s="4">
        <f t="shared" si="0"/>
        <v>1482813</v>
      </c>
      <c r="F11" s="4">
        <f t="shared" si="1"/>
        <v>234571</v>
      </c>
      <c r="G11" s="16">
        <f t="shared" si="2"/>
        <v>0.15819324486634526</v>
      </c>
      <c r="H11" s="4">
        <f t="shared" si="3"/>
        <v>115518</v>
      </c>
      <c r="I11" s="4">
        <f t="shared" si="4"/>
        <v>7081</v>
      </c>
      <c r="J11" s="5">
        <f t="shared" si="5"/>
        <v>165759561.66999999</v>
      </c>
      <c r="L11" t="s">
        <v>118</v>
      </c>
      <c r="M11" s="7"/>
      <c r="Q11" t="s">
        <v>22</v>
      </c>
    </row>
    <row r="12" spans="2:26" x14ac:dyDescent="0.45">
      <c r="B12" s="3">
        <v>201112</v>
      </c>
      <c r="C12" s="3">
        <f t="shared" si="6"/>
        <v>2011</v>
      </c>
      <c r="D12" s="3">
        <f t="shared" si="7"/>
        <v>4</v>
      </c>
      <c r="E12" s="4">
        <f t="shared" si="0"/>
        <v>1451929</v>
      </c>
      <c r="F12" s="4">
        <f t="shared" si="1"/>
        <v>230115</v>
      </c>
      <c r="G12" s="16">
        <f t="shared" si="2"/>
        <v>0.1584891547727196</v>
      </c>
      <c r="H12" s="4">
        <f t="shared" si="3"/>
        <v>101177</v>
      </c>
      <c r="I12" s="4">
        <f t="shared" si="4"/>
        <v>551</v>
      </c>
      <c r="J12" s="5">
        <f t="shared" si="5"/>
        <v>200120626.81</v>
      </c>
      <c r="M12" s="7"/>
    </row>
    <row r="13" spans="2:26" x14ac:dyDescent="0.45">
      <c r="B13" s="3">
        <v>201203</v>
      </c>
      <c r="C13" s="3">
        <f t="shared" si="6"/>
        <v>2012</v>
      </c>
      <c r="D13" s="3">
        <f t="shared" si="7"/>
        <v>1</v>
      </c>
      <c r="E13" s="4">
        <f t="shared" si="0"/>
        <v>1459558</v>
      </c>
      <c r="F13" s="4">
        <f t="shared" si="1"/>
        <v>208115</v>
      </c>
      <c r="G13" s="16">
        <f t="shared" si="2"/>
        <v>0.14258768750539547</v>
      </c>
      <c r="H13" s="4">
        <f t="shared" si="3"/>
        <v>105021</v>
      </c>
      <c r="I13" s="4">
        <f t="shared" si="4"/>
        <v>3247</v>
      </c>
      <c r="J13" s="5">
        <f t="shared" si="5"/>
        <v>188392700.13999999</v>
      </c>
      <c r="M13" s="7"/>
      <c r="O13" s="15">
        <f>L9/L7</f>
        <v>0.11275104158870344</v>
      </c>
      <c r="P13" t="s">
        <v>169</v>
      </c>
    </row>
    <row r="14" spans="2:26" x14ac:dyDescent="0.45">
      <c r="B14" s="3">
        <v>201206</v>
      </c>
      <c r="C14" s="3">
        <f t="shared" si="6"/>
        <v>2012</v>
      </c>
      <c r="D14" s="3">
        <f t="shared" si="7"/>
        <v>2</v>
      </c>
      <c r="E14" s="4">
        <f t="shared" si="0"/>
        <v>1464589</v>
      </c>
      <c r="F14" s="4">
        <f t="shared" si="1"/>
        <v>218144</v>
      </c>
      <c r="G14" s="16">
        <f t="shared" si="2"/>
        <v>0.14894554035295909</v>
      </c>
      <c r="H14" s="4">
        <f t="shared" si="3"/>
        <v>96922</v>
      </c>
      <c r="I14" s="4">
        <f t="shared" si="4"/>
        <v>5923</v>
      </c>
      <c r="J14" s="5">
        <f t="shared" si="5"/>
        <v>142651700.25</v>
      </c>
      <c r="M14" s="7"/>
    </row>
    <row r="15" spans="2:26" x14ac:dyDescent="0.45">
      <c r="B15" s="3">
        <v>201209</v>
      </c>
      <c r="C15" s="3">
        <f t="shared" si="6"/>
        <v>2012</v>
      </c>
      <c r="D15" s="3">
        <f t="shared" si="7"/>
        <v>3</v>
      </c>
      <c r="E15" s="4">
        <f t="shared" si="0"/>
        <v>1483550</v>
      </c>
      <c r="F15" s="4">
        <f t="shared" si="1"/>
        <v>216519</v>
      </c>
      <c r="G15" s="16">
        <f t="shared" si="2"/>
        <v>0.14594654713356475</v>
      </c>
      <c r="H15" s="4">
        <f t="shared" si="3"/>
        <v>100863</v>
      </c>
      <c r="I15" s="4">
        <f t="shared" si="4"/>
        <v>6981</v>
      </c>
      <c r="J15" s="5">
        <f t="shared" si="5"/>
        <v>169490166.46000001</v>
      </c>
      <c r="M15" s="7"/>
    </row>
    <row r="16" spans="2:26" x14ac:dyDescent="0.45">
      <c r="B16" s="3">
        <v>201212</v>
      </c>
      <c r="C16" s="3">
        <f t="shared" si="6"/>
        <v>2012</v>
      </c>
      <c r="D16" s="3">
        <f t="shared" si="7"/>
        <v>4</v>
      </c>
      <c r="E16" s="4">
        <f t="shared" si="0"/>
        <v>1442251</v>
      </c>
      <c r="F16" s="4">
        <f t="shared" si="1"/>
        <v>226902</v>
      </c>
      <c r="G16" s="16">
        <f t="shared" si="2"/>
        <v>0.15732490391755666</v>
      </c>
      <c r="H16" s="4">
        <f t="shared" si="3"/>
        <v>87898</v>
      </c>
      <c r="I16" s="4">
        <f t="shared" si="4"/>
        <v>365</v>
      </c>
      <c r="J16" s="5">
        <f t="shared" si="5"/>
        <v>201353721.30000001</v>
      </c>
      <c r="M16" s="7"/>
    </row>
    <row r="17" spans="2:13" x14ac:dyDescent="0.45">
      <c r="B17" s="3">
        <v>201303</v>
      </c>
      <c r="C17" s="3">
        <f t="shared" si="6"/>
        <v>2013</v>
      </c>
      <c r="D17" s="3">
        <f t="shared" si="7"/>
        <v>1</v>
      </c>
      <c r="E17" s="4">
        <f t="shared" si="0"/>
        <v>1457814</v>
      </c>
      <c r="F17" s="4">
        <f t="shared" si="1"/>
        <v>201728</v>
      </c>
      <c r="G17" s="16">
        <f t="shared" si="2"/>
        <v>0.13837704947270366</v>
      </c>
      <c r="H17" s="4">
        <f t="shared" si="3"/>
        <v>98202</v>
      </c>
      <c r="I17" s="4">
        <f t="shared" si="4"/>
        <v>965</v>
      </c>
      <c r="J17" s="5">
        <f t="shared" si="5"/>
        <v>203065463.30000001</v>
      </c>
      <c r="M17" s="7"/>
    </row>
    <row r="18" spans="2:13" x14ac:dyDescent="0.45">
      <c r="B18" s="3">
        <v>201306</v>
      </c>
      <c r="C18" s="3">
        <f t="shared" si="6"/>
        <v>2013</v>
      </c>
      <c r="D18" s="3">
        <f t="shared" si="7"/>
        <v>2</v>
      </c>
      <c r="E18" s="4">
        <f t="shared" si="0"/>
        <v>1487539</v>
      </c>
      <c r="F18" s="4">
        <f t="shared" si="1"/>
        <v>228543</v>
      </c>
      <c r="G18" s="16">
        <f t="shared" si="2"/>
        <v>0.15363832477669492</v>
      </c>
      <c r="H18" s="4">
        <f t="shared" si="3"/>
        <v>95481</v>
      </c>
      <c r="I18" s="4">
        <f t="shared" si="4"/>
        <v>6729</v>
      </c>
      <c r="J18" s="5">
        <f t="shared" si="5"/>
        <v>155246737.06</v>
      </c>
      <c r="M18" s="7"/>
    </row>
    <row r="19" spans="2:13" x14ac:dyDescent="0.45">
      <c r="B19" s="3">
        <v>201309</v>
      </c>
      <c r="C19" s="3">
        <f t="shared" si="6"/>
        <v>2013</v>
      </c>
      <c r="D19" s="3">
        <f t="shared" si="7"/>
        <v>3</v>
      </c>
      <c r="E19" s="4">
        <f t="shared" si="0"/>
        <v>1492900</v>
      </c>
      <c r="F19" s="4">
        <f t="shared" si="1"/>
        <v>223071</v>
      </c>
      <c r="G19" s="16">
        <f t="shared" si="2"/>
        <v>0.14942126063366601</v>
      </c>
      <c r="H19" s="4">
        <f t="shared" si="3"/>
        <v>99064</v>
      </c>
      <c r="I19" s="4">
        <f t="shared" si="4"/>
        <v>6741</v>
      </c>
      <c r="J19" s="5">
        <f t="shared" si="5"/>
        <v>151955973.75</v>
      </c>
      <c r="M19" s="7"/>
    </row>
    <row r="20" spans="2:13" x14ac:dyDescent="0.45">
      <c r="B20" s="3">
        <v>201312</v>
      </c>
      <c r="C20" s="3">
        <f t="shared" si="6"/>
        <v>2013</v>
      </c>
      <c r="D20" s="3">
        <f t="shared" si="7"/>
        <v>4</v>
      </c>
      <c r="E20" s="4">
        <f t="shared" si="0"/>
        <v>1470136</v>
      </c>
      <c r="F20" s="4">
        <f t="shared" si="1"/>
        <v>229976</v>
      </c>
      <c r="G20" s="16">
        <f t="shared" si="2"/>
        <v>0.15643178590280082</v>
      </c>
      <c r="H20" s="4">
        <f t="shared" si="3"/>
        <v>102031</v>
      </c>
      <c r="I20" s="4">
        <f t="shared" si="4"/>
        <v>135</v>
      </c>
      <c r="J20" s="5">
        <f t="shared" si="5"/>
        <v>226208462.13</v>
      </c>
      <c r="M20" s="7"/>
    </row>
    <row r="21" spans="2:13" x14ac:dyDescent="0.45">
      <c r="B21" s="3">
        <v>201403</v>
      </c>
      <c r="C21" s="3">
        <f t="shared" si="6"/>
        <v>2014</v>
      </c>
      <c r="D21" s="3">
        <f t="shared" si="7"/>
        <v>1</v>
      </c>
      <c r="E21" s="4">
        <f t="shared" si="0"/>
        <v>1481664</v>
      </c>
      <c r="F21" s="4">
        <f t="shared" si="1"/>
        <v>205183</v>
      </c>
      <c r="G21" s="16">
        <f t="shared" si="2"/>
        <v>0.13848146408362491</v>
      </c>
      <c r="H21" s="4">
        <f t="shared" si="3"/>
        <v>93266</v>
      </c>
      <c r="I21" s="4">
        <f t="shared" si="4"/>
        <v>577</v>
      </c>
      <c r="J21" s="5">
        <f t="shared" si="5"/>
        <v>315891734.20999998</v>
      </c>
    </row>
    <row r="22" spans="2:13" x14ac:dyDescent="0.45">
      <c r="B22" s="3">
        <v>201406</v>
      </c>
      <c r="C22" s="3">
        <f t="shared" si="6"/>
        <v>2014</v>
      </c>
      <c r="D22" s="3">
        <f t="shared" si="7"/>
        <v>2</v>
      </c>
      <c r="E22" s="4">
        <f t="shared" si="0"/>
        <v>1493467</v>
      </c>
      <c r="F22" s="4">
        <f t="shared" si="1"/>
        <v>252985</v>
      </c>
      <c r="G22" s="16">
        <f t="shared" si="2"/>
        <v>0.16939443589982237</v>
      </c>
      <c r="H22" s="4">
        <f t="shared" si="3"/>
        <v>83529</v>
      </c>
      <c r="I22" s="4">
        <f t="shared" si="4"/>
        <v>11971</v>
      </c>
      <c r="J22" s="5">
        <f t="shared" si="5"/>
        <v>145031670.99000001</v>
      </c>
    </row>
    <row r="23" spans="2:13" x14ac:dyDescent="0.45">
      <c r="B23" s="3">
        <v>201409</v>
      </c>
      <c r="C23" s="3">
        <f t="shared" si="6"/>
        <v>2014</v>
      </c>
      <c r="D23" s="3">
        <f t="shared" si="7"/>
        <v>3</v>
      </c>
      <c r="E23" s="4">
        <f t="shared" si="0"/>
        <v>1493930</v>
      </c>
      <c r="F23" s="4">
        <f t="shared" si="1"/>
        <v>232586</v>
      </c>
      <c r="G23" s="16">
        <f t="shared" si="2"/>
        <v>0.15568734813545482</v>
      </c>
      <c r="H23" s="4">
        <f t="shared" si="3"/>
        <v>93553</v>
      </c>
      <c r="I23" s="4">
        <f t="shared" si="4"/>
        <v>5536</v>
      </c>
      <c r="J23" s="5">
        <f t="shared" si="5"/>
        <v>158072626.91</v>
      </c>
    </row>
    <row r="24" spans="2:13" x14ac:dyDescent="0.45">
      <c r="B24" s="3">
        <v>201412</v>
      </c>
      <c r="C24" s="3">
        <f t="shared" si="6"/>
        <v>2014</v>
      </c>
      <c r="D24" s="3">
        <f t="shared" si="7"/>
        <v>4</v>
      </c>
      <c r="E24" s="4">
        <f t="shared" si="0"/>
        <v>1491265</v>
      </c>
      <c r="F24" s="4">
        <f t="shared" si="1"/>
        <v>231349</v>
      </c>
      <c r="G24" s="16">
        <f t="shared" si="2"/>
        <v>0.15513607574777119</v>
      </c>
      <c r="H24" s="4">
        <f t="shared" si="3"/>
        <v>84087</v>
      </c>
      <c r="I24" s="4">
        <f t="shared" si="4"/>
        <v>506</v>
      </c>
      <c r="J24" s="5">
        <f t="shared" si="5"/>
        <v>206768797.53999999</v>
      </c>
    </row>
    <row r="25" spans="2:13" x14ac:dyDescent="0.45">
      <c r="B25" s="3">
        <v>201503</v>
      </c>
      <c r="C25" s="3">
        <f t="shared" si="6"/>
        <v>2015</v>
      </c>
      <c r="D25" s="3">
        <f t="shared" si="7"/>
        <v>1</v>
      </c>
      <c r="E25" s="4">
        <f t="shared" si="0"/>
        <v>1471626</v>
      </c>
      <c r="F25" s="4">
        <f t="shared" si="1"/>
        <v>200190</v>
      </c>
      <c r="G25" s="16">
        <f t="shared" si="2"/>
        <v>0.13603320408853881</v>
      </c>
      <c r="H25" s="4">
        <f t="shared" si="3"/>
        <v>82202</v>
      </c>
      <c r="I25" s="4">
        <f t="shared" si="4"/>
        <v>881</v>
      </c>
      <c r="J25" s="5">
        <f t="shared" si="5"/>
        <v>235535172.31</v>
      </c>
    </row>
    <row r="26" spans="2:13" x14ac:dyDescent="0.45">
      <c r="B26" s="3">
        <v>201506</v>
      </c>
      <c r="C26" s="3">
        <f t="shared" si="6"/>
        <v>2015</v>
      </c>
      <c r="D26" s="3">
        <f t="shared" si="7"/>
        <v>2</v>
      </c>
      <c r="E26" s="4">
        <f t="shared" si="0"/>
        <v>1483958</v>
      </c>
      <c r="F26" s="4">
        <f t="shared" si="1"/>
        <v>221519</v>
      </c>
      <c r="G26" s="16">
        <f t="shared" si="2"/>
        <v>0.14927578812877454</v>
      </c>
      <c r="H26" s="4">
        <f t="shared" si="3"/>
        <v>80675</v>
      </c>
      <c r="I26" s="4">
        <f t="shared" si="4"/>
        <v>11870</v>
      </c>
      <c r="J26" s="5">
        <f t="shared" si="5"/>
        <v>138794601.27000001</v>
      </c>
    </row>
    <row r="27" spans="2:13" x14ac:dyDescent="0.45">
      <c r="B27" s="3">
        <v>201509</v>
      </c>
      <c r="C27" s="3">
        <f t="shared" si="6"/>
        <v>2015</v>
      </c>
      <c r="D27" s="3">
        <f t="shared" si="7"/>
        <v>3</v>
      </c>
      <c r="E27" s="4">
        <f t="shared" si="0"/>
        <v>1496343</v>
      </c>
      <c r="F27" s="4">
        <f t="shared" si="1"/>
        <v>209173</v>
      </c>
      <c r="G27" s="16">
        <f t="shared" si="2"/>
        <v>0.13978947340282274</v>
      </c>
      <c r="H27" s="4">
        <f t="shared" si="3"/>
        <v>83224</v>
      </c>
      <c r="I27" s="4">
        <f t="shared" si="4"/>
        <v>8172</v>
      </c>
      <c r="J27" s="5">
        <f t="shared" si="5"/>
        <v>169875565.28999999</v>
      </c>
    </row>
    <row r="28" spans="2:13" x14ac:dyDescent="0.45">
      <c r="B28" s="3">
        <v>201512</v>
      </c>
      <c r="C28" s="3">
        <f t="shared" si="6"/>
        <v>2015</v>
      </c>
      <c r="D28" s="3">
        <f t="shared" si="7"/>
        <v>4</v>
      </c>
      <c r="E28" s="4">
        <f t="shared" si="0"/>
        <v>1457649</v>
      </c>
      <c r="F28" s="4">
        <f t="shared" si="1"/>
        <v>215895</v>
      </c>
      <c r="G28" s="16">
        <f t="shared" si="2"/>
        <v>0.14811178822885346</v>
      </c>
      <c r="H28" s="4">
        <f t="shared" si="3"/>
        <v>84470</v>
      </c>
      <c r="I28" s="4">
        <f t="shared" si="4"/>
        <v>1555</v>
      </c>
      <c r="J28" s="5">
        <f t="shared" si="5"/>
        <v>189312122.30000001</v>
      </c>
    </row>
    <row r="29" spans="2:13" x14ac:dyDescent="0.45">
      <c r="B29" s="3">
        <v>201603</v>
      </c>
      <c r="C29" s="3">
        <f t="shared" si="6"/>
        <v>2016</v>
      </c>
      <c r="D29" s="3">
        <f t="shared" si="7"/>
        <v>1</v>
      </c>
      <c r="E29" s="4">
        <f t="shared" si="0"/>
        <v>1466999</v>
      </c>
      <c r="F29" s="4">
        <f t="shared" si="1"/>
        <v>189879</v>
      </c>
      <c r="G29" s="16">
        <f t="shared" si="2"/>
        <v>0.12943362606245812</v>
      </c>
      <c r="H29" s="4">
        <f t="shared" si="3"/>
        <v>79732</v>
      </c>
      <c r="I29" s="4">
        <f t="shared" si="4"/>
        <v>3107</v>
      </c>
      <c r="J29" s="5">
        <f t="shared" si="5"/>
        <v>189447773.52000001</v>
      </c>
    </row>
    <row r="30" spans="2:13" x14ac:dyDescent="0.45">
      <c r="B30" s="3">
        <v>201606</v>
      </c>
      <c r="C30" s="3">
        <f t="shared" si="6"/>
        <v>2016</v>
      </c>
      <c r="D30" s="3">
        <f t="shared" si="7"/>
        <v>2</v>
      </c>
      <c r="E30" s="4">
        <f t="shared" si="0"/>
        <v>1489799</v>
      </c>
      <c r="F30" s="4">
        <f t="shared" si="1"/>
        <v>204298</v>
      </c>
      <c r="G30" s="16">
        <f t="shared" si="2"/>
        <v>0.13713125059152276</v>
      </c>
      <c r="H30" s="4">
        <f t="shared" si="3"/>
        <v>89058</v>
      </c>
      <c r="I30" s="4">
        <f t="shared" si="4"/>
        <v>13021</v>
      </c>
      <c r="J30" s="5">
        <f t="shared" si="5"/>
        <v>147734429.94999999</v>
      </c>
    </row>
    <row r="31" spans="2:13" x14ac:dyDescent="0.45">
      <c r="B31" s="3">
        <v>201609</v>
      </c>
      <c r="C31" s="3">
        <f t="shared" si="6"/>
        <v>2016</v>
      </c>
      <c r="D31" s="3">
        <f t="shared" si="7"/>
        <v>3</v>
      </c>
      <c r="E31" s="4">
        <f t="shared" si="0"/>
        <v>1500768</v>
      </c>
      <c r="F31" s="4">
        <f t="shared" si="1"/>
        <v>202557</v>
      </c>
      <c r="G31" s="16">
        <f t="shared" si="2"/>
        <v>0.13496889592528624</v>
      </c>
      <c r="H31" s="4">
        <f t="shared" si="3"/>
        <v>92687</v>
      </c>
      <c r="I31" s="4">
        <f t="shared" si="4"/>
        <v>8809</v>
      </c>
      <c r="J31" s="5">
        <f t="shared" si="5"/>
        <v>62222666.950000003</v>
      </c>
    </row>
    <row r="32" spans="2:13" x14ac:dyDescent="0.45">
      <c r="B32" s="3">
        <v>201612</v>
      </c>
      <c r="C32" s="3">
        <f t="shared" si="6"/>
        <v>2016</v>
      </c>
      <c r="D32" s="3">
        <f t="shared" si="7"/>
        <v>4</v>
      </c>
      <c r="E32" s="4">
        <f t="shared" si="0"/>
        <v>1482686</v>
      </c>
      <c r="F32" s="4">
        <f t="shared" si="1"/>
        <v>214840</v>
      </c>
      <c r="G32" s="16">
        <f t="shared" si="2"/>
        <v>0.14489918971380319</v>
      </c>
      <c r="H32" s="4">
        <f t="shared" si="3"/>
        <v>78561</v>
      </c>
      <c r="I32" s="4">
        <f t="shared" si="4"/>
        <v>340</v>
      </c>
      <c r="J32" s="5">
        <f t="shared" si="5"/>
        <v>170195313.91999999</v>
      </c>
    </row>
    <row r="33" spans="2:10" x14ac:dyDescent="0.45">
      <c r="B33" s="3">
        <v>201703</v>
      </c>
      <c r="C33" s="3">
        <f t="shared" si="6"/>
        <v>2017</v>
      </c>
      <c r="D33" s="3">
        <f t="shared" si="7"/>
        <v>1</v>
      </c>
      <c r="E33" s="4">
        <f t="shared" si="0"/>
        <v>1480220</v>
      </c>
      <c r="F33" s="4">
        <f t="shared" si="1"/>
        <v>186773</v>
      </c>
      <c r="G33" s="16">
        <f t="shared" si="2"/>
        <v>0.12617921660293741</v>
      </c>
      <c r="H33" s="4">
        <f t="shared" si="3"/>
        <v>83565</v>
      </c>
      <c r="I33" s="4">
        <f t="shared" si="4"/>
        <v>1560</v>
      </c>
      <c r="J33" s="5">
        <f t="shared" si="5"/>
        <v>184369865.75999999</v>
      </c>
    </row>
    <row r="34" spans="2:10" x14ac:dyDescent="0.45">
      <c r="B34" s="3">
        <v>201706</v>
      </c>
      <c r="C34" s="3">
        <f t="shared" si="6"/>
        <v>2017</v>
      </c>
      <c r="D34" s="3">
        <f t="shared" si="7"/>
        <v>2</v>
      </c>
      <c r="E34" s="4">
        <f t="shared" si="0"/>
        <v>1504599</v>
      </c>
      <c r="F34" s="4">
        <f t="shared" si="1"/>
        <v>201012</v>
      </c>
      <c r="G34" s="16">
        <f t="shared" si="2"/>
        <v>0.13359838734440208</v>
      </c>
      <c r="H34" s="4">
        <f t="shared" si="3"/>
        <v>81181</v>
      </c>
      <c r="I34" s="4">
        <f t="shared" si="4"/>
        <v>9506</v>
      </c>
      <c r="J34" s="5">
        <f t="shared" si="5"/>
        <v>145607079.12</v>
      </c>
    </row>
    <row r="35" spans="2:10" x14ac:dyDescent="0.45">
      <c r="B35" s="3">
        <v>201709</v>
      </c>
      <c r="C35" s="3">
        <f t="shared" si="6"/>
        <v>2017</v>
      </c>
      <c r="D35" s="3">
        <f t="shared" si="7"/>
        <v>3</v>
      </c>
      <c r="E35" s="4">
        <f t="shared" si="0"/>
        <v>1510488</v>
      </c>
      <c r="F35" s="4">
        <f t="shared" si="1"/>
        <v>205618</v>
      </c>
      <c r="G35" s="16">
        <f t="shared" si="2"/>
        <v>0.13612686760834908</v>
      </c>
      <c r="H35" s="4">
        <f t="shared" si="3"/>
        <v>78251</v>
      </c>
      <c r="I35" s="4">
        <f t="shared" si="4"/>
        <v>9141</v>
      </c>
      <c r="J35" s="5">
        <f t="shared" si="5"/>
        <v>147536640.18000001</v>
      </c>
    </row>
    <row r="36" spans="2:10" x14ac:dyDescent="0.45">
      <c r="B36" s="3">
        <v>201712</v>
      </c>
      <c r="C36" s="3">
        <f t="shared" si="6"/>
        <v>2017</v>
      </c>
      <c r="D36" s="3">
        <f t="shared" si="7"/>
        <v>4</v>
      </c>
      <c r="E36" s="4">
        <f t="shared" si="0"/>
        <v>1477163</v>
      </c>
      <c r="F36" s="4">
        <f t="shared" si="1"/>
        <v>207978</v>
      </c>
      <c r="G36" s="16">
        <f t="shared" si="2"/>
        <v>0.1407955655536999</v>
      </c>
      <c r="H36" s="4">
        <f t="shared" si="3"/>
        <v>72279</v>
      </c>
      <c r="I36" s="4">
        <f t="shared" si="4"/>
        <v>251</v>
      </c>
      <c r="J36" s="5">
        <f t="shared" si="5"/>
        <v>186623151.74000001</v>
      </c>
    </row>
    <row r="37" spans="2:10" x14ac:dyDescent="0.45">
      <c r="B37" s="3">
        <v>201803</v>
      </c>
      <c r="C37" s="3">
        <f t="shared" si="6"/>
        <v>2018</v>
      </c>
      <c r="D37" s="3">
        <f t="shared" si="7"/>
        <v>1</v>
      </c>
      <c r="E37" s="4">
        <f t="shared" ref="E37:E68" si="8">SUMIFS(Customers,Quarter,$B37,Compsny,$O$2)</f>
        <v>1485219</v>
      </c>
      <c r="F37" s="4">
        <f t="shared" ref="F37:F68" si="9">SUMIFS(Arrears_Greater_than_60_days,Quarter,$B37,Compsny,$O$2)</f>
        <v>188237</v>
      </c>
      <c r="G37" s="16">
        <f t="shared" si="2"/>
        <v>0.12674023157527611</v>
      </c>
      <c r="H37" s="4">
        <f t="shared" ref="H37:H68" si="10">SUMIFS(Final_Termination_Notices,Quarter,$B37,Compsny,$O$2)</f>
        <v>73864</v>
      </c>
      <c r="I37" s="4">
        <f t="shared" ref="I37:I68" si="11">SUMIFS(Accounts_Terminated,Quarter,$B37,Compsny,$O$2)</f>
        <v>530</v>
      </c>
      <c r="J37" s="5">
        <f t="shared" ref="J37:J68" si="12">SUMIFS(Sales,Quarter,$B37,Compsny,$O$2)</f>
        <v>201858476.00999999</v>
      </c>
    </row>
    <row r="38" spans="2:10" x14ac:dyDescent="0.45">
      <c r="B38" s="3">
        <v>201806</v>
      </c>
      <c r="C38" s="3">
        <f t="shared" si="6"/>
        <v>2018</v>
      </c>
      <c r="D38" s="3">
        <f t="shared" si="7"/>
        <v>2</v>
      </c>
      <c r="E38" s="4">
        <f t="shared" si="8"/>
        <v>1499972</v>
      </c>
      <c r="F38" s="4">
        <f t="shared" si="9"/>
        <v>206295</v>
      </c>
      <c r="G38" s="16">
        <f t="shared" si="2"/>
        <v>0.13753256727458912</v>
      </c>
      <c r="H38" s="4">
        <f t="shared" si="10"/>
        <v>74009</v>
      </c>
      <c r="I38" s="4">
        <f t="shared" si="11"/>
        <v>8643</v>
      </c>
      <c r="J38" s="5">
        <f t="shared" si="12"/>
        <v>134141776</v>
      </c>
    </row>
    <row r="39" spans="2:10" x14ac:dyDescent="0.45">
      <c r="B39" s="3">
        <v>201809</v>
      </c>
      <c r="C39" s="3">
        <f t="shared" si="6"/>
        <v>2018</v>
      </c>
      <c r="D39" s="3">
        <f t="shared" si="7"/>
        <v>3</v>
      </c>
      <c r="E39" s="4">
        <f t="shared" si="8"/>
        <v>1510842</v>
      </c>
      <c r="F39" s="4">
        <f t="shared" si="9"/>
        <v>202809</v>
      </c>
      <c r="G39" s="16">
        <f t="shared" si="2"/>
        <v>0.13423574404206395</v>
      </c>
      <c r="H39" s="4">
        <f t="shared" si="10"/>
        <v>78113</v>
      </c>
      <c r="I39" s="4">
        <f t="shared" si="11"/>
        <v>6892</v>
      </c>
      <c r="J39" s="5">
        <f t="shared" si="12"/>
        <v>165895680.25999999</v>
      </c>
    </row>
    <row r="40" spans="2:10" x14ac:dyDescent="0.45">
      <c r="B40" s="3">
        <v>201812</v>
      </c>
      <c r="C40" s="3">
        <f t="shared" si="6"/>
        <v>2018</v>
      </c>
      <c r="D40" s="3">
        <f t="shared" si="7"/>
        <v>4</v>
      </c>
      <c r="E40" s="4">
        <f t="shared" si="8"/>
        <v>1473253</v>
      </c>
      <c r="F40" s="4">
        <f t="shared" si="9"/>
        <v>209665</v>
      </c>
      <c r="G40" s="16">
        <f t="shared" si="2"/>
        <v>0.14231432075821329</v>
      </c>
      <c r="H40" s="4">
        <f t="shared" si="10"/>
        <v>59690</v>
      </c>
      <c r="I40" s="4">
        <f t="shared" si="11"/>
        <v>4</v>
      </c>
      <c r="J40" s="5">
        <f t="shared" si="12"/>
        <v>201878357.06999999</v>
      </c>
    </row>
    <row r="41" spans="2:10" x14ac:dyDescent="0.45">
      <c r="B41" s="3">
        <v>201903</v>
      </c>
      <c r="C41" s="3">
        <f t="shared" si="6"/>
        <v>2019</v>
      </c>
      <c r="D41" s="3">
        <f t="shared" si="7"/>
        <v>1</v>
      </c>
      <c r="E41" s="4">
        <f t="shared" si="8"/>
        <v>1485520</v>
      </c>
      <c r="F41" s="4">
        <f t="shared" si="9"/>
        <v>193097</v>
      </c>
      <c r="G41" s="16">
        <f t="shared" si="2"/>
        <v>0.12998613280198179</v>
      </c>
      <c r="H41" s="4">
        <f t="shared" si="10"/>
        <v>72233</v>
      </c>
      <c r="I41" s="4">
        <f t="shared" si="11"/>
        <v>180</v>
      </c>
      <c r="J41" s="5">
        <f t="shared" si="12"/>
        <v>190964006.59</v>
      </c>
    </row>
    <row r="42" spans="2:10" x14ac:dyDescent="0.45">
      <c r="B42" s="3">
        <v>201906</v>
      </c>
      <c r="C42" s="3">
        <f t="shared" si="6"/>
        <v>2019</v>
      </c>
      <c r="D42" s="3">
        <f t="shared" si="7"/>
        <v>2</v>
      </c>
      <c r="E42" s="4">
        <f t="shared" si="8"/>
        <v>1497349</v>
      </c>
      <c r="F42" s="4">
        <f t="shared" si="9"/>
        <v>210000</v>
      </c>
      <c r="G42" s="16">
        <f t="shared" si="2"/>
        <v>0.14024786472625955</v>
      </c>
      <c r="H42" s="4">
        <f t="shared" si="10"/>
        <v>60530</v>
      </c>
      <c r="I42" s="4">
        <f t="shared" si="11"/>
        <v>9059</v>
      </c>
      <c r="J42" s="5">
        <f t="shared" si="12"/>
        <v>123987876.34999999</v>
      </c>
    </row>
    <row r="43" spans="2:10" x14ac:dyDescent="0.45">
      <c r="B43" s="3">
        <v>201909</v>
      </c>
      <c r="C43" s="3">
        <f t="shared" si="6"/>
        <v>2019</v>
      </c>
      <c r="D43" s="3">
        <f t="shared" si="7"/>
        <v>3</v>
      </c>
      <c r="E43" s="4">
        <f t="shared" si="8"/>
        <v>1507561</v>
      </c>
      <c r="F43" s="4">
        <f t="shared" si="9"/>
        <v>196025</v>
      </c>
      <c r="G43" s="16">
        <f t="shared" si="2"/>
        <v>0.13002790600181352</v>
      </c>
      <c r="H43" s="4">
        <f t="shared" si="10"/>
        <v>76676</v>
      </c>
      <c r="I43" s="4">
        <f t="shared" si="11"/>
        <v>7647</v>
      </c>
      <c r="J43" s="5">
        <f t="shared" si="12"/>
        <v>144379175.74000001</v>
      </c>
    </row>
    <row r="44" spans="2:10" x14ac:dyDescent="0.45">
      <c r="B44" s="3">
        <v>201912</v>
      </c>
      <c r="C44" s="3">
        <f t="shared" si="6"/>
        <v>2019</v>
      </c>
      <c r="D44" s="3">
        <f t="shared" si="7"/>
        <v>4</v>
      </c>
      <c r="E44" s="4">
        <f t="shared" si="8"/>
        <v>1473892</v>
      </c>
      <c r="F44" s="4">
        <f t="shared" si="9"/>
        <v>202538</v>
      </c>
      <c r="G44" s="16">
        <f t="shared" si="2"/>
        <v>0.13741712418548985</v>
      </c>
      <c r="H44" s="4">
        <f t="shared" si="10"/>
        <v>60977</v>
      </c>
      <c r="I44" s="4">
        <f t="shared" si="11"/>
        <v>21</v>
      </c>
      <c r="J44" s="5">
        <f t="shared" si="12"/>
        <v>182255821.88</v>
      </c>
    </row>
    <row r="45" spans="2:10" x14ac:dyDescent="0.45">
      <c r="B45" s="3">
        <v>202003</v>
      </c>
      <c r="C45" s="3">
        <f t="shared" si="6"/>
        <v>2020</v>
      </c>
      <c r="D45" s="3">
        <f t="shared" si="7"/>
        <v>1</v>
      </c>
      <c r="E45" s="4">
        <f t="shared" si="8"/>
        <v>1483224</v>
      </c>
      <c r="F45" s="4">
        <f t="shared" si="9"/>
        <v>204305</v>
      </c>
      <c r="G45" s="16">
        <f t="shared" si="2"/>
        <v>0.13774386067107869</v>
      </c>
      <c r="H45" s="4">
        <f t="shared" si="10"/>
        <v>73287</v>
      </c>
      <c r="I45" s="4">
        <f t="shared" si="11"/>
        <v>258</v>
      </c>
      <c r="J45" s="5">
        <f t="shared" si="12"/>
        <v>169066137.78999999</v>
      </c>
    </row>
    <row r="46" spans="2:10" x14ac:dyDescent="0.45">
      <c r="B46" s="3">
        <v>202006</v>
      </c>
      <c r="C46" s="3">
        <f t="shared" si="6"/>
        <v>2020</v>
      </c>
      <c r="D46" s="3">
        <f t="shared" si="7"/>
        <v>2</v>
      </c>
      <c r="E46" s="4">
        <f t="shared" si="8"/>
        <v>1495751</v>
      </c>
      <c r="F46" s="4">
        <f t="shared" si="9"/>
        <v>229478</v>
      </c>
      <c r="G46" s="16">
        <f t="shared" si="2"/>
        <v>0.15341992082906847</v>
      </c>
      <c r="H46" s="4">
        <f t="shared" si="10"/>
        <v>0</v>
      </c>
      <c r="I46" s="4">
        <f t="shared" si="11"/>
        <v>0</v>
      </c>
      <c r="J46" s="5">
        <f t="shared" si="12"/>
        <v>157569099.44999999</v>
      </c>
    </row>
    <row r="47" spans="2:10" x14ac:dyDescent="0.45">
      <c r="B47" s="3">
        <v>202009</v>
      </c>
      <c r="C47" s="3">
        <f t="shared" si="6"/>
        <v>2020</v>
      </c>
      <c r="D47" s="3">
        <f t="shared" si="7"/>
        <v>3</v>
      </c>
      <c r="E47" s="4">
        <f t="shared" si="8"/>
        <v>1514139</v>
      </c>
      <c r="F47" s="4">
        <f t="shared" si="9"/>
        <v>253996</v>
      </c>
      <c r="G47" s="16">
        <f t="shared" si="2"/>
        <v>0.16774946025430953</v>
      </c>
      <c r="H47" s="4">
        <f t="shared" si="10"/>
        <v>0</v>
      </c>
      <c r="I47" s="4">
        <f t="shared" si="11"/>
        <v>0</v>
      </c>
      <c r="J47" s="5">
        <f t="shared" si="12"/>
        <v>168883499.68000001</v>
      </c>
    </row>
    <row r="48" spans="2:10" x14ac:dyDescent="0.45">
      <c r="B48" s="3">
        <v>202012</v>
      </c>
      <c r="C48" s="3">
        <f t="shared" si="6"/>
        <v>2020</v>
      </c>
      <c r="D48" s="3">
        <f t="shared" si="7"/>
        <v>4</v>
      </c>
      <c r="E48" s="4">
        <f t="shared" si="8"/>
        <v>1491549</v>
      </c>
      <c r="F48" s="4">
        <f t="shared" si="9"/>
        <v>265502</v>
      </c>
      <c r="G48" s="16">
        <f t="shared" si="2"/>
        <v>0.17800420904710473</v>
      </c>
      <c r="H48" s="4">
        <f t="shared" si="10"/>
        <v>0</v>
      </c>
      <c r="I48" s="4">
        <f t="shared" si="11"/>
        <v>0</v>
      </c>
      <c r="J48" s="5">
        <f t="shared" si="12"/>
        <v>201018939.44</v>
      </c>
    </row>
    <row r="49" spans="2:10" x14ac:dyDescent="0.45">
      <c r="B49" s="3">
        <v>202103</v>
      </c>
      <c r="C49" s="3">
        <f t="shared" si="6"/>
        <v>2021</v>
      </c>
      <c r="D49" s="3">
        <f t="shared" si="7"/>
        <v>1</v>
      </c>
      <c r="E49" s="4">
        <f t="shared" si="8"/>
        <v>1490785</v>
      </c>
      <c r="F49" s="4">
        <f t="shared" si="9"/>
        <v>243215</v>
      </c>
      <c r="G49" s="16">
        <f t="shared" si="2"/>
        <v>0.16314559108120891</v>
      </c>
      <c r="H49" s="4">
        <f t="shared" si="10"/>
        <v>0</v>
      </c>
      <c r="I49" s="4">
        <f t="shared" si="11"/>
        <v>0</v>
      </c>
      <c r="J49" s="5">
        <f t="shared" si="12"/>
        <v>226314528.93000001</v>
      </c>
    </row>
    <row r="50" spans="2:10" x14ac:dyDescent="0.45">
      <c r="B50" s="3">
        <v>202106</v>
      </c>
      <c r="C50" s="3">
        <f t="shared" si="6"/>
        <v>2021</v>
      </c>
      <c r="D50" s="3">
        <f t="shared" si="7"/>
        <v>2</v>
      </c>
      <c r="E50" s="4">
        <f t="shared" si="8"/>
        <v>1510241</v>
      </c>
      <c r="F50" s="4">
        <f t="shared" si="9"/>
        <v>253535</v>
      </c>
      <c r="G50" s="16">
        <f t="shared" si="2"/>
        <v>0.16787717986731918</v>
      </c>
      <c r="H50" s="4">
        <f t="shared" si="10"/>
        <v>0</v>
      </c>
      <c r="I50" s="4">
        <f t="shared" si="11"/>
        <v>0</v>
      </c>
      <c r="J50" s="5">
        <f t="shared" si="12"/>
        <v>170457461.22</v>
      </c>
    </row>
    <row r="51" spans="2:10" x14ac:dyDescent="0.45">
      <c r="B51" s="3">
        <v>202109</v>
      </c>
      <c r="C51" s="3">
        <f t="shared" si="6"/>
        <v>2021</v>
      </c>
      <c r="D51" s="3">
        <f t="shared" si="7"/>
        <v>3</v>
      </c>
      <c r="E51" s="4">
        <f t="shared" si="8"/>
        <v>1522988</v>
      </c>
      <c r="F51" s="4">
        <f t="shared" si="9"/>
        <v>237622</v>
      </c>
      <c r="G51" s="16">
        <f t="shared" si="2"/>
        <v>0.15602355369838763</v>
      </c>
      <c r="H51" s="4">
        <f t="shared" si="10"/>
        <v>56393</v>
      </c>
      <c r="I51" s="4">
        <f t="shared" si="11"/>
        <v>0</v>
      </c>
      <c r="J51" s="5">
        <f t="shared" si="12"/>
        <v>208550297.30000001</v>
      </c>
    </row>
    <row r="52" spans="2:10" x14ac:dyDescent="0.45">
      <c r="B52" s="3">
        <v>202112</v>
      </c>
      <c r="C52" s="3">
        <f t="shared" si="6"/>
        <v>2021</v>
      </c>
      <c r="D52" s="3">
        <f t="shared" si="7"/>
        <v>4</v>
      </c>
      <c r="E52" s="4">
        <f t="shared" si="8"/>
        <v>1492188</v>
      </c>
      <c r="F52" s="4">
        <f t="shared" si="9"/>
        <v>230784</v>
      </c>
      <c r="G52" s="16">
        <f t="shared" si="2"/>
        <v>0.15466147697207056</v>
      </c>
      <c r="H52" s="4">
        <f t="shared" si="10"/>
        <v>54503</v>
      </c>
      <c r="I52" s="4">
        <f t="shared" si="11"/>
        <v>0</v>
      </c>
      <c r="J52" s="5">
        <f t="shared" si="12"/>
        <v>235669477.40000001</v>
      </c>
    </row>
    <row r="53" spans="2:10" x14ac:dyDescent="0.45">
      <c r="B53" s="3">
        <v>202203</v>
      </c>
      <c r="C53" s="3">
        <f t="shared" si="6"/>
        <v>2022</v>
      </c>
      <c r="D53" s="3">
        <f t="shared" si="7"/>
        <v>1</v>
      </c>
      <c r="E53" s="4">
        <f t="shared" si="8"/>
        <v>1504988</v>
      </c>
      <c r="F53" s="4">
        <f t="shared" si="9"/>
        <v>223717</v>
      </c>
      <c r="G53" s="16">
        <f t="shared" si="2"/>
        <v>0.14865035468721347</v>
      </c>
      <c r="H53" s="4">
        <f t="shared" si="10"/>
        <v>63821</v>
      </c>
      <c r="I53" s="4">
        <f t="shared" si="11"/>
        <v>0</v>
      </c>
      <c r="J53" s="5">
        <f t="shared" si="12"/>
        <v>268534328.60000002</v>
      </c>
    </row>
    <row r="54" spans="2:10" x14ac:dyDescent="0.45">
      <c r="B54" s="3">
        <v>202206</v>
      </c>
      <c r="C54" s="3">
        <f t="shared" si="6"/>
        <v>2022</v>
      </c>
      <c r="D54" s="3">
        <f t="shared" si="7"/>
        <v>2</v>
      </c>
      <c r="E54" s="4">
        <f t="shared" si="8"/>
        <v>1513489</v>
      </c>
      <c r="F54" s="4">
        <f t="shared" si="9"/>
        <v>240430</v>
      </c>
      <c r="G54" s="16">
        <f t="shared" si="2"/>
        <v>0.15885810864829542</v>
      </c>
      <c r="H54" s="4">
        <f t="shared" si="10"/>
        <v>62029</v>
      </c>
      <c r="I54" s="4">
        <f t="shared" si="11"/>
        <v>4505</v>
      </c>
      <c r="J54" s="5">
        <f t="shared" si="12"/>
        <v>167507241.5</v>
      </c>
    </row>
    <row r="55" spans="2:10" x14ac:dyDescent="0.45">
      <c r="B55" s="3">
        <v>202209</v>
      </c>
      <c r="C55" s="3">
        <f t="shared" si="6"/>
        <v>2022</v>
      </c>
      <c r="D55" s="3">
        <f t="shared" si="7"/>
        <v>3</v>
      </c>
      <c r="E55" s="4">
        <f t="shared" si="8"/>
        <v>1529646</v>
      </c>
      <c r="F55" s="4">
        <f t="shared" si="9"/>
        <v>239718</v>
      </c>
      <c r="G55" s="16">
        <f t="shared" si="2"/>
        <v>0.15671469085003981</v>
      </c>
      <c r="H55" s="4">
        <f t="shared" si="10"/>
        <v>75295</v>
      </c>
      <c r="I55" s="4">
        <f t="shared" si="11"/>
        <v>4925</v>
      </c>
      <c r="J55" s="5">
        <f t="shared" si="12"/>
        <v>245471866.5</v>
      </c>
    </row>
    <row r="56" spans="2:10" x14ac:dyDescent="0.45">
      <c r="B56" s="3">
        <v>202212</v>
      </c>
      <c r="C56" s="3">
        <f t="shared" si="6"/>
        <v>2022</v>
      </c>
      <c r="D56" s="3">
        <f t="shared" si="7"/>
        <v>4</v>
      </c>
      <c r="E56" s="4">
        <f t="shared" si="8"/>
        <v>1489812</v>
      </c>
      <c r="F56" s="4">
        <f t="shared" si="9"/>
        <v>245260</v>
      </c>
      <c r="G56" s="16">
        <f t="shared" si="2"/>
        <v>0.16462479829669785</v>
      </c>
      <c r="H56" s="4">
        <f t="shared" si="10"/>
        <v>54967</v>
      </c>
      <c r="I56" s="4">
        <f t="shared" si="11"/>
        <v>30</v>
      </c>
      <c r="J56" s="5">
        <f t="shared" si="12"/>
        <v>235027372.19999999</v>
      </c>
    </row>
    <row r="57" spans="2:10" x14ac:dyDescent="0.45">
      <c r="B57" s="3">
        <v>202303</v>
      </c>
      <c r="C57" s="3">
        <f t="shared" si="6"/>
        <v>2023</v>
      </c>
      <c r="D57" s="3">
        <f t="shared" si="7"/>
        <v>1</v>
      </c>
      <c r="E57" s="4">
        <f t="shared" si="8"/>
        <v>1506732</v>
      </c>
      <c r="F57" s="4">
        <f t="shared" si="9"/>
        <v>234465</v>
      </c>
      <c r="G57" s="16">
        <f t="shared" si="2"/>
        <v>0.15561161507155885</v>
      </c>
      <c r="H57" s="4">
        <f t="shared" si="10"/>
        <v>60744</v>
      </c>
      <c r="I57" s="4">
        <f t="shared" si="11"/>
        <v>3</v>
      </c>
      <c r="J57" s="5">
        <f t="shared" si="12"/>
        <v>258914710</v>
      </c>
    </row>
    <row r="58" spans="2:10" x14ac:dyDescent="0.45">
      <c r="B58" s="3">
        <v>202306</v>
      </c>
      <c r="C58" s="3">
        <f t="shared" si="6"/>
        <v>2023</v>
      </c>
      <c r="D58" s="3">
        <f t="shared" si="7"/>
        <v>2</v>
      </c>
      <c r="E58" s="4">
        <f t="shared" si="8"/>
        <v>1511869</v>
      </c>
      <c r="F58" s="4">
        <f t="shared" si="9"/>
        <v>245947</v>
      </c>
      <c r="G58" s="16">
        <f t="shared" si="2"/>
        <v>0.16267745419742055</v>
      </c>
      <c r="H58" s="4">
        <f t="shared" si="10"/>
        <v>62151</v>
      </c>
      <c r="I58" s="4">
        <f t="shared" si="11"/>
        <v>8234</v>
      </c>
      <c r="J58" s="5">
        <f t="shared" si="12"/>
        <v>177175554.30000001</v>
      </c>
    </row>
    <row r="59" spans="2:10" x14ac:dyDescent="0.45">
      <c r="B59" s="3">
        <v>202309</v>
      </c>
      <c r="C59" s="3">
        <f t="shared" si="6"/>
        <v>2023</v>
      </c>
      <c r="D59" s="3">
        <f t="shared" si="7"/>
        <v>3</v>
      </c>
      <c r="E59" s="4">
        <f t="shared" si="8"/>
        <v>1522735</v>
      </c>
      <c r="F59" s="4">
        <f t="shared" si="9"/>
        <v>246655</v>
      </c>
      <c r="G59" s="16">
        <f t="shared" si="2"/>
        <v>0.1619815660636946</v>
      </c>
      <c r="H59" s="4">
        <f t="shared" si="10"/>
        <v>67326</v>
      </c>
      <c r="I59" s="4">
        <f t="shared" si="11"/>
        <v>8154</v>
      </c>
      <c r="J59" s="5">
        <f t="shared" si="12"/>
        <v>207647960.09999999</v>
      </c>
    </row>
    <row r="60" spans="2:10" x14ac:dyDescent="0.45">
      <c r="B60" s="3">
        <v>202312</v>
      </c>
      <c r="C60" s="3">
        <f t="shared" si="6"/>
        <v>2023</v>
      </c>
      <c r="D60" s="3">
        <f t="shared" si="7"/>
        <v>4</v>
      </c>
      <c r="E60" s="4">
        <f t="shared" si="8"/>
        <v>1494335</v>
      </c>
      <c r="F60" s="4">
        <f t="shared" si="9"/>
        <v>243408</v>
      </c>
      <c r="G60" s="16">
        <f t="shared" si="2"/>
        <v>0.16288717054743415</v>
      </c>
      <c r="H60" s="4">
        <f t="shared" si="10"/>
        <v>58334</v>
      </c>
      <c r="I60" s="4">
        <f t="shared" si="11"/>
        <v>14</v>
      </c>
      <c r="J60" s="5">
        <f t="shared" si="12"/>
        <v>250072984.59999999</v>
      </c>
    </row>
    <row r="61" spans="2:10" x14ac:dyDescent="0.45">
      <c r="B61" s="3">
        <v>202403</v>
      </c>
      <c r="C61" s="3">
        <f t="shared" si="6"/>
        <v>2024</v>
      </c>
      <c r="D61" s="3">
        <f t="shared" si="7"/>
        <v>1</v>
      </c>
      <c r="E61" s="4">
        <f t="shared" si="8"/>
        <v>1506226</v>
      </c>
      <c r="F61" s="4">
        <f t="shared" si="9"/>
        <v>234626</v>
      </c>
      <c r="G61" s="16">
        <f t="shared" si="2"/>
        <v>0.15577078074605005</v>
      </c>
      <c r="H61" s="4">
        <f t="shared" si="10"/>
        <v>56871</v>
      </c>
      <c r="I61" s="4">
        <f t="shared" si="11"/>
        <v>588</v>
      </c>
      <c r="J61" s="5">
        <f t="shared" si="12"/>
        <v>245097571.40000001</v>
      </c>
    </row>
    <row r="62" spans="2:10" x14ac:dyDescent="0.45">
      <c r="B62" s="3">
        <v>202406</v>
      </c>
      <c r="C62" s="3">
        <f t="shared" si="6"/>
        <v>2024</v>
      </c>
      <c r="D62" s="3">
        <f t="shared" si="7"/>
        <v>2</v>
      </c>
      <c r="E62" s="4">
        <f t="shared" si="8"/>
        <v>1517830</v>
      </c>
      <c r="F62" s="4">
        <f t="shared" si="9"/>
        <v>238859</v>
      </c>
      <c r="G62" s="16">
        <f t="shared" si="2"/>
        <v>0.15736874353517852</v>
      </c>
      <c r="H62" s="4">
        <f t="shared" si="10"/>
        <v>44847</v>
      </c>
      <c r="I62" s="4">
        <f t="shared" si="11"/>
        <v>11714</v>
      </c>
      <c r="J62" s="5">
        <f t="shared" si="12"/>
        <v>186680578.40000001</v>
      </c>
    </row>
    <row r="63" spans="2:10" x14ac:dyDescent="0.45">
      <c r="B63" s="3">
        <v>202409</v>
      </c>
      <c r="C63" s="3">
        <f t="shared" si="6"/>
        <v>2024</v>
      </c>
      <c r="D63" s="3">
        <f t="shared" si="7"/>
        <v>3</v>
      </c>
      <c r="E63" s="4">
        <f t="shared" si="8"/>
        <v>1523394</v>
      </c>
      <c r="F63" s="4">
        <f t="shared" si="9"/>
        <v>228839</v>
      </c>
      <c r="G63" s="16">
        <f t="shared" si="2"/>
        <v>0.15021655592709438</v>
      </c>
      <c r="H63" s="4">
        <f t="shared" si="10"/>
        <v>49253</v>
      </c>
      <c r="I63" s="4">
        <f t="shared" si="11"/>
        <v>10384</v>
      </c>
      <c r="J63" s="5">
        <f t="shared" si="12"/>
        <v>212617173</v>
      </c>
    </row>
    <row r="64" spans="2:10" x14ac:dyDescent="0.45">
      <c r="B64" s="3">
        <v>202412</v>
      </c>
      <c r="C64" s="3">
        <f t="shared" si="6"/>
        <v>2024</v>
      </c>
      <c r="D64" s="3">
        <f t="shared" si="7"/>
        <v>4</v>
      </c>
      <c r="E64" s="4">
        <f t="shared" si="8"/>
        <v>1492482</v>
      </c>
      <c r="F64" s="4">
        <f t="shared" si="9"/>
        <v>234694</v>
      </c>
      <c r="G64" s="16">
        <f t="shared" si="2"/>
        <v>0.15725080771493391</v>
      </c>
      <c r="H64" s="4">
        <f t="shared" si="10"/>
        <v>40639</v>
      </c>
      <c r="I64" s="4">
        <f t="shared" si="11"/>
        <v>209</v>
      </c>
      <c r="J64" s="5">
        <f t="shared" si="12"/>
        <v>263102404</v>
      </c>
    </row>
    <row r="65" spans="2:10" x14ac:dyDescent="0.45">
      <c r="B65" s="3">
        <v>202503</v>
      </c>
      <c r="C65" s="3">
        <f t="shared" ref="C65:C68" si="13">ROUND(B65/100,0)</f>
        <v>2025</v>
      </c>
      <c r="D65" s="3">
        <f t="shared" si="7"/>
        <v>1</v>
      </c>
      <c r="E65" s="4">
        <f t="shared" si="8"/>
        <v>1503951</v>
      </c>
      <c r="F65" s="4">
        <f t="shared" si="9"/>
        <v>213899</v>
      </c>
      <c r="G65" s="16">
        <f t="shared" ref="G65:G68" si="14">F65/E65</f>
        <v>0.14222471343813728</v>
      </c>
      <c r="H65" s="4">
        <f t="shared" si="10"/>
        <v>58081</v>
      </c>
      <c r="I65" s="4">
        <f t="shared" si="11"/>
        <v>249</v>
      </c>
      <c r="J65" s="5">
        <f t="shared" si="12"/>
        <v>298641425.10000002</v>
      </c>
    </row>
    <row r="66" spans="2:10" x14ac:dyDescent="0.45">
      <c r="B66" s="3">
        <v>202506</v>
      </c>
      <c r="C66" s="3">
        <f t="shared" si="13"/>
        <v>2025</v>
      </c>
      <c r="D66" s="3">
        <f t="shared" si="7"/>
        <v>2</v>
      </c>
      <c r="E66" s="4">
        <f t="shared" si="8"/>
        <v>1521229</v>
      </c>
      <c r="F66" s="4">
        <f t="shared" si="9"/>
        <v>225742</v>
      </c>
      <c r="G66" s="16">
        <f t="shared" si="14"/>
        <v>0.14839448892967463</v>
      </c>
      <c r="H66" s="4">
        <f t="shared" si="10"/>
        <v>55531</v>
      </c>
      <c r="I66" s="4">
        <f t="shared" si="11"/>
        <v>11546</v>
      </c>
      <c r="J66" s="5">
        <f t="shared" si="12"/>
        <v>210051218.09999999</v>
      </c>
    </row>
    <row r="67" spans="2:10" x14ac:dyDescent="0.45">
      <c r="B67" s="3">
        <v>202509</v>
      </c>
      <c r="C67" s="3">
        <f t="shared" si="13"/>
        <v>2025</v>
      </c>
      <c r="D67" s="3">
        <f t="shared" si="7"/>
        <v>3</v>
      </c>
      <c r="E67" s="4">
        <f t="shared" si="8"/>
        <v>1522073</v>
      </c>
      <c r="F67" s="4">
        <f t="shared" si="9"/>
        <v>222009</v>
      </c>
      <c r="G67" s="16">
        <f t="shared" si="14"/>
        <v>0.14585962696927152</v>
      </c>
      <c r="H67" s="4">
        <f t="shared" si="10"/>
        <v>68824</v>
      </c>
      <c r="I67" s="4">
        <f t="shared" si="11"/>
        <v>9272</v>
      </c>
      <c r="J67" s="5">
        <f t="shared" si="12"/>
        <v>228627435.90000001</v>
      </c>
    </row>
    <row r="68" spans="2:10" x14ac:dyDescent="0.45">
      <c r="B68" s="3">
        <v>202512</v>
      </c>
      <c r="C68" s="3">
        <f t="shared" si="13"/>
        <v>2025</v>
      </c>
      <c r="D68" s="3">
        <f t="shared" si="7"/>
        <v>4</v>
      </c>
      <c r="E68" s="4">
        <f t="shared" si="8"/>
        <v>1520822</v>
      </c>
      <c r="F68" s="4">
        <f t="shared" si="9"/>
        <v>230398</v>
      </c>
      <c r="G68" s="16">
        <f t="shared" si="14"/>
        <v>0.1514957042967553</v>
      </c>
      <c r="H68" s="4">
        <f t="shared" si="10"/>
        <v>54164</v>
      </c>
      <c r="I68" s="4">
        <f t="shared" si="11"/>
        <v>0</v>
      </c>
      <c r="J68" s="5">
        <f t="shared" si="12"/>
        <v>313020520.19999999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71322-9EAA-4054-B9DC-ABACCD4B4BD7}">
  <dimension ref="B2:Q68"/>
  <sheetViews>
    <sheetView workbookViewId="0">
      <selection activeCell="P13" sqref="P13"/>
    </sheetView>
  </sheetViews>
  <sheetFormatPr defaultRowHeight="14.25" x14ac:dyDescent="0.45"/>
  <cols>
    <col min="1" max="1" width="4.33203125" customWidth="1"/>
    <col min="2" max="2" width="9.06640625" customWidth="1"/>
    <col min="3" max="3" width="4.73046875" bestFit="1" customWidth="1"/>
    <col min="4" max="4" width="6.86328125" bestFit="1" customWidth="1"/>
    <col min="5" max="5" width="10.19921875" customWidth="1"/>
    <col min="6" max="6" width="12.06640625" customWidth="1"/>
    <col min="7" max="7" width="0" hidden="1" customWidth="1"/>
    <col min="8" max="8" width="10.796875" customWidth="1"/>
    <col min="9" max="9" width="11.86328125" customWidth="1"/>
    <col min="10" max="10" width="14.59765625" customWidth="1"/>
    <col min="11" max="11" width="2.86328125" customWidth="1"/>
    <col min="12" max="12" width="10.796875" customWidth="1"/>
    <col min="13" max="13" width="24.6640625" bestFit="1" customWidth="1"/>
    <col min="14" max="14" width="3" customWidth="1"/>
    <col min="16" max="16" width="14.59765625" bestFit="1" customWidth="1"/>
    <col min="17" max="17" width="17.19921875" bestFit="1" customWidth="1"/>
  </cols>
  <sheetData>
    <row r="2" spans="2:17" x14ac:dyDescent="0.45">
      <c r="C2" s="7" t="s">
        <v>125</v>
      </c>
      <c r="O2" t="s">
        <v>18</v>
      </c>
      <c r="P2" t="s">
        <v>98</v>
      </c>
      <c r="Q2" t="s">
        <v>27</v>
      </c>
    </row>
    <row r="3" spans="2:17" x14ac:dyDescent="0.45">
      <c r="Q3" t="s">
        <v>23</v>
      </c>
    </row>
    <row r="4" spans="2:17" ht="85.5" x14ac:dyDescent="0.45">
      <c r="B4" s="11" t="s">
        <v>29</v>
      </c>
      <c r="C4" s="11" t="s">
        <v>1</v>
      </c>
      <c r="D4" s="12" t="s">
        <v>29</v>
      </c>
      <c r="E4" s="12" t="s">
        <v>4</v>
      </c>
      <c r="F4" s="11" t="s">
        <v>78</v>
      </c>
      <c r="G4" s="11" t="s">
        <v>83</v>
      </c>
      <c r="H4" s="11" t="s">
        <v>79</v>
      </c>
      <c r="I4" s="11" t="s">
        <v>32</v>
      </c>
      <c r="J4" s="12" t="s">
        <v>11</v>
      </c>
      <c r="L4" s="11" t="s">
        <v>78</v>
      </c>
      <c r="Q4" t="s">
        <v>18</v>
      </c>
    </row>
    <row r="5" spans="2:17" x14ac:dyDescent="0.45">
      <c r="B5" s="3">
        <v>201003</v>
      </c>
      <c r="C5" s="3">
        <f>ROUND(B5/100,0)</f>
        <v>2010</v>
      </c>
      <c r="D5" s="3">
        <v>1</v>
      </c>
      <c r="E5" s="4">
        <f t="shared" ref="E5:E36" si="0">SUMIFS(Customers,Quarter,$B5,Compsny,$O$2)</f>
        <v>255049</v>
      </c>
      <c r="F5" s="4">
        <f t="shared" ref="F5:F36" si="1">SUMIFS(Arrears_Greater_than_60_days,Quarter,$B5,Compsny,$O$2)</f>
        <v>25443</v>
      </c>
      <c r="G5" s="16">
        <f t="shared" ref="G5:G64" si="2">F5/E5</f>
        <v>9.9757301538135806E-2</v>
      </c>
      <c r="H5" s="4">
        <f t="shared" ref="H5:H36" si="3">SUMIFS(Final_Termination_Notices,Quarter,$B5,Compsny,$O$2)</f>
        <v>23451</v>
      </c>
      <c r="I5" s="4">
        <f t="shared" ref="I5:I36" si="4">SUMIFS(Accounts_Terminated,Quarter,$B5,Compsny,$O$2)</f>
        <v>405</v>
      </c>
      <c r="J5" s="5">
        <f t="shared" ref="J5:J36" si="5">SUMIFS(Sales,Quarter,$B5,Compsny,$O$2)</f>
        <v>40075500</v>
      </c>
      <c r="L5" s="4">
        <f>_xlfn.STDEV.P(F5:F44)</f>
        <v>1857.5534741629915</v>
      </c>
      <c r="M5" s="7" t="s">
        <v>85</v>
      </c>
      <c r="Q5" t="s">
        <v>26</v>
      </c>
    </row>
    <row r="6" spans="2:17" x14ac:dyDescent="0.45">
      <c r="B6" s="3">
        <v>201006</v>
      </c>
      <c r="C6" s="3">
        <f t="shared" ref="C6:C64" si="6">ROUND(B6/100,0)</f>
        <v>2010</v>
      </c>
      <c r="D6" s="3">
        <v>2</v>
      </c>
      <c r="E6" s="4">
        <f t="shared" si="0"/>
        <v>240901</v>
      </c>
      <c r="F6" s="4">
        <f t="shared" si="1"/>
        <v>24729</v>
      </c>
      <c r="G6" s="16">
        <f t="shared" si="2"/>
        <v>0.10265212680727767</v>
      </c>
      <c r="H6" s="4">
        <f t="shared" si="3"/>
        <v>22160</v>
      </c>
      <c r="I6" s="4">
        <f t="shared" si="4"/>
        <v>1545</v>
      </c>
      <c r="J6" s="5">
        <f t="shared" si="5"/>
        <v>25925575</v>
      </c>
      <c r="M6" s="7"/>
      <c r="Q6" t="s">
        <v>21</v>
      </c>
    </row>
    <row r="7" spans="2:17" x14ac:dyDescent="0.45">
      <c r="B7" s="3">
        <v>201009</v>
      </c>
      <c r="C7" s="3">
        <f t="shared" si="6"/>
        <v>2010</v>
      </c>
      <c r="D7" s="3">
        <v>3</v>
      </c>
      <c r="E7" s="4">
        <f t="shared" si="0"/>
        <v>239991</v>
      </c>
      <c r="F7" s="4">
        <f t="shared" si="1"/>
        <v>23866</v>
      </c>
      <c r="G7" s="16">
        <f t="shared" si="2"/>
        <v>9.9445395869011757E-2</v>
      </c>
      <c r="H7" s="4">
        <f t="shared" si="3"/>
        <v>22906</v>
      </c>
      <c r="I7" s="4">
        <f t="shared" si="4"/>
        <v>1350</v>
      </c>
      <c r="J7" s="5">
        <f t="shared" si="5"/>
        <v>35578785</v>
      </c>
      <c r="L7" s="4">
        <f>AVERAGE(F41:F44)</f>
        <v>21977.75</v>
      </c>
      <c r="M7" s="18" t="s">
        <v>88</v>
      </c>
      <c r="Q7" t="s">
        <v>20</v>
      </c>
    </row>
    <row r="8" spans="2:17" x14ac:dyDescent="0.45">
      <c r="B8" s="3">
        <v>201012</v>
      </c>
      <c r="C8" s="3">
        <f t="shared" si="6"/>
        <v>2010</v>
      </c>
      <c r="D8" s="3">
        <v>4</v>
      </c>
      <c r="E8" s="4">
        <f t="shared" si="0"/>
        <v>237070</v>
      </c>
      <c r="F8" s="4">
        <f t="shared" si="1"/>
        <v>24355</v>
      </c>
      <c r="G8" s="16">
        <f t="shared" si="2"/>
        <v>0.10273336989074956</v>
      </c>
      <c r="H8" s="4">
        <f t="shared" si="3"/>
        <v>22909</v>
      </c>
      <c r="I8" s="4">
        <f t="shared" si="4"/>
        <v>304</v>
      </c>
      <c r="J8" s="5">
        <f t="shared" si="5"/>
        <v>31351831</v>
      </c>
      <c r="L8" s="4">
        <f>AVERAGE(F65:F68)</f>
        <v>51120.75</v>
      </c>
      <c r="M8" s="18" t="s">
        <v>136</v>
      </c>
      <c r="Q8" t="s">
        <v>25</v>
      </c>
    </row>
    <row r="9" spans="2:17" x14ac:dyDescent="0.45">
      <c r="B9" s="3">
        <v>201103</v>
      </c>
      <c r="C9" s="3">
        <f t="shared" si="6"/>
        <v>2011</v>
      </c>
      <c r="D9" s="3">
        <f>D5</f>
        <v>1</v>
      </c>
      <c r="E9" s="4">
        <f t="shared" si="0"/>
        <v>242477</v>
      </c>
      <c r="F9" s="4">
        <f t="shared" si="1"/>
        <v>23539</v>
      </c>
      <c r="G9" s="16">
        <f t="shared" si="2"/>
        <v>9.7077248563781304E-2</v>
      </c>
      <c r="H9" s="4">
        <f t="shared" si="3"/>
        <v>24837</v>
      </c>
      <c r="I9" s="4">
        <f t="shared" si="4"/>
        <v>441</v>
      </c>
      <c r="J9" s="5">
        <f t="shared" si="5"/>
        <v>42360211</v>
      </c>
      <c r="L9" s="4">
        <f>L8-L7</f>
        <v>29143</v>
      </c>
      <c r="M9" s="7" t="s">
        <v>137</v>
      </c>
      <c r="Q9" t="s">
        <v>19</v>
      </c>
    </row>
    <row r="10" spans="2:17" x14ac:dyDescent="0.45">
      <c r="B10" s="3">
        <v>201106</v>
      </c>
      <c r="C10" s="3">
        <f t="shared" si="6"/>
        <v>2011</v>
      </c>
      <c r="D10" s="3">
        <f t="shared" ref="D10:D68" si="7">D6</f>
        <v>2</v>
      </c>
      <c r="E10" s="4">
        <f t="shared" si="0"/>
        <v>239275</v>
      </c>
      <c r="F10" s="4">
        <f t="shared" si="1"/>
        <v>24948</v>
      </c>
      <c r="G10" s="16">
        <f t="shared" si="2"/>
        <v>0.10426496708807857</v>
      </c>
      <c r="H10" s="4">
        <f t="shared" si="3"/>
        <v>24114</v>
      </c>
      <c r="I10" s="4">
        <f t="shared" si="4"/>
        <v>2101</v>
      </c>
      <c r="J10" s="5">
        <f t="shared" si="5"/>
        <v>24059091</v>
      </c>
      <c r="L10" s="4">
        <f>L5*2</f>
        <v>3715.106948325983</v>
      </c>
      <c r="M10" s="7" t="s">
        <v>90</v>
      </c>
      <c r="Q10" t="s">
        <v>24</v>
      </c>
    </row>
    <row r="11" spans="2:17" x14ac:dyDescent="0.45">
      <c r="B11" s="3">
        <v>201109</v>
      </c>
      <c r="C11" s="3">
        <f t="shared" si="6"/>
        <v>2011</v>
      </c>
      <c r="D11" s="3">
        <f t="shared" si="7"/>
        <v>3</v>
      </c>
      <c r="E11" s="4">
        <f t="shared" si="0"/>
        <v>237128</v>
      </c>
      <c r="F11" s="4">
        <f t="shared" si="1"/>
        <v>24758</v>
      </c>
      <c r="G11" s="16">
        <f t="shared" si="2"/>
        <v>0.10440774602746196</v>
      </c>
      <c r="H11" s="4">
        <f t="shared" si="3"/>
        <v>22658</v>
      </c>
      <c r="I11" s="4">
        <f t="shared" si="4"/>
        <v>1310</v>
      </c>
      <c r="J11" s="5">
        <f t="shared" si="5"/>
        <v>32939159</v>
      </c>
      <c r="L11" t="s">
        <v>118</v>
      </c>
      <c r="M11" s="7"/>
      <c r="Q11" t="s">
        <v>22</v>
      </c>
    </row>
    <row r="12" spans="2:17" x14ac:dyDescent="0.45">
      <c r="B12" s="3">
        <v>201112</v>
      </c>
      <c r="C12" s="3">
        <f t="shared" si="6"/>
        <v>2011</v>
      </c>
      <c r="D12" s="3">
        <f t="shared" si="7"/>
        <v>4</v>
      </c>
      <c r="E12" s="4">
        <f t="shared" si="0"/>
        <v>236785</v>
      </c>
      <c r="F12" s="4">
        <f t="shared" si="1"/>
        <v>24528</v>
      </c>
      <c r="G12" s="16">
        <f t="shared" si="2"/>
        <v>0.10358764279831915</v>
      </c>
      <c r="H12" s="4">
        <f t="shared" si="3"/>
        <v>24157</v>
      </c>
      <c r="I12" s="4">
        <f t="shared" si="4"/>
        <v>279</v>
      </c>
      <c r="J12" s="5">
        <f t="shared" si="5"/>
        <v>21342618</v>
      </c>
      <c r="M12" s="7"/>
    </row>
    <row r="13" spans="2:17" x14ac:dyDescent="0.45">
      <c r="B13" s="3">
        <v>201203</v>
      </c>
      <c r="C13" s="3">
        <f t="shared" si="6"/>
        <v>2012</v>
      </c>
      <c r="D13" s="3">
        <f t="shared" si="7"/>
        <v>1</v>
      </c>
      <c r="E13" s="4">
        <f t="shared" si="0"/>
        <v>231891</v>
      </c>
      <c r="F13" s="4">
        <f t="shared" si="1"/>
        <v>21766</v>
      </c>
      <c r="G13" s="16">
        <f t="shared" si="2"/>
        <v>9.386306497449233E-2</v>
      </c>
      <c r="H13" s="4">
        <f t="shared" si="3"/>
        <v>23750</v>
      </c>
      <c r="I13" s="4">
        <f t="shared" si="4"/>
        <v>574</v>
      </c>
      <c r="J13" s="5">
        <f t="shared" si="5"/>
        <v>32897328</v>
      </c>
      <c r="M13" s="7"/>
      <c r="O13" s="15">
        <f>L9/L7</f>
        <v>1.3260229095335054</v>
      </c>
      <c r="P13" t="s">
        <v>169</v>
      </c>
    </row>
    <row r="14" spans="2:17" x14ac:dyDescent="0.45">
      <c r="B14" s="3">
        <v>201206</v>
      </c>
      <c r="C14" s="3">
        <f t="shared" si="6"/>
        <v>2012</v>
      </c>
      <c r="D14" s="3">
        <f t="shared" si="7"/>
        <v>2</v>
      </c>
      <c r="E14" s="4">
        <f t="shared" si="0"/>
        <v>229198</v>
      </c>
      <c r="F14" s="4">
        <f t="shared" si="1"/>
        <v>21789</v>
      </c>
      <c r="G14" s="16">
        <f t="shared" si="2"/>
        <v>9.5066274574821766E-2</v>
      </c>
      <c r="H14" s="4">
        <f t="shared" si="3"/>
        <v>24035</v>
      </c>
      <c r="I14" s="4">
        <f t="shared" si="4"/>
        <v>1670</v>
      </c>
      <c r="J14" s="5">
        <f t="shared" si="5"/>
        <v>24357418</v>
      </c>
      <c r="M14" s="7"/>
    </row>
    <row r="15" spans="2:17" x14ac:dyDescent="0.45">
      <c r="B15" s="3">
        <v>201209</v>
      </c>
      <c r="C15" s="3">
        <f t="shared" si="6"/>
        <v>2012</v>
      </c>
      <c r="D15" s="3">
        <f t="shared" si="7"/>
        <v>3</v>
      </c>
      <c r="E15" s="4">
        <f t="shared" si="0"/>
        <v>224975</v>
      </c>
      <c r="F15" s="4">
        <f t="shared" si="1"/>
        <v>19380</v>
      </c>
      <c r="G15" s="16">
        <f t="shared" si="2"/>
        <v>8.6142904767196354E-2</v>
      </c>
      <c r="H15" s="4">
        <f t="shared" si="3"/>
        <v>24810</v>
      </c>
      <c r="I15" s="4">
        <f t="shared" si="4"/>
        <v>1350</v>
      </c>
      <c r="J15" s="5">
        <f t="shared" si="5"/>
        <v>32263519</v>
      </c>
      <c r="M15" s="7"/>
    </row>
    <row r="16" spans="2:17" x14ac:dyDescent="0.45">
      <c r="B16" s="3">
        <v>201212</v>
      </c>
      <c r="C16" s="3">
        <f t="shared" si="6"/>
        <v>2012</v>
      </c>
      <c r="D16" s="3">
        <f t="shared" si="7"/>
        <v>4</v>
      </c>
      <c r="E16" s="4">
        <f t="shared" si="0"/>
        <v>225535</v>
      </c>
      <c r="F16" s="4">
        <f t="shared" si="1"/>
        <v>20708</v>
      </c>
      <c r="G16" s="16">
        <f t="shared" si="2"/>
        <v>9.1817234575564774E-2</v>
      </c>
      <c r="H16" s="4">
        <f t="shared" si="3"/>
        <v>25068</v>
      </c>
      <c r="I16" s="4">
        <f t="shared" si="4"/>
        <v>307</v>
      </c>
      <c r="J16" s="5">
        <f t="shared" si="5"/>
        <v>28968022</v>
      </c>
      <c r="M16" s="7"/>
    </row>
    <row r="17" spans="2:13" x14ac:dyDescent="0.45">
      <c r="B17" s="3">
        <v>201303</v>
      </c>
      <c r="C17" s="3">
        <f t="shared" si="6"/>
        <v>2013</v>
      </c>
      <c r="D17" s="3">
        <f t="shared" si="7"/>
        <v>1</v>
      </c>
      <c r="E17" s="4">
        <f t="shared" si="0"/>
        <v>222552</v>
      </c>
      <c r="F17" s="4">
        <f t="shared" si="1"/>
        <v>18748</v>
      </c>
      <c r="G17" s="16">
        <f t="shared" si="2"/>
        <v>8.42409863762177E-2</v>
      </c>
      <c r="H17" s="4">
        <f t="shared" si="3"/>
        <v>26644</v>
      </c>
      <c r="I17" s="4">
        <f t="shared" si="4"/>
        <v>554</v>
      </c>
      <c r="J17" s="5">
        <f t="shared" si="5"/>
        <v>36386935</v>
      </c>
      <c r="M17" s="7"/>
    </row>
    <row r="18" spans="2:13" x14ac:dyDescent="0.45">
      <c r="B18" s="3">
        <v>201306</v>
      </c>
      <c r="C18" s="3">
        <f t="shared" si="6"/>
        <v>2013</v>
      </c>
      <c r="D18" s="3">
        <f t="shared" si="7"/>
        <v>2</v>
      </c>
      <c r="E18" s="4">
        <f t="shared" si="0"/>
        <v>221478</v>
      </c>
      <c r="F18" s="4">
        <f t="shared" si="1"/>
        <v>21433</v>
      </c>
      <c r="G18" s="16">
        <f t="shared" si="2"/>
        <v>9.6772591408627498E-2</v>
      </c>
      <c r="H18" s="4">
        <f t="shared" si="3"/>
        <v>26190</v>
      </c>
      <c r="I18" s="4">
        <f t="shared" si="4"/>
        <v>1296</v>
      </c>
      <c r="J18" s="5">
        <f t="shared" si="5"/>
        <v>23842446</v>
      </c>
      <c r="M18" s="7"/>
    </row>
    <row r="19" spans="2:13" x14ac:dyDescent="0.45">
      <c r="B19" s="3">
        <v>201309</v>
      </c>
      <c r="C19" s="3">
        <f t="shared" si="6"/>
        <v>2013</v>
      </c>
      <c r="D19" s="3">
        <f t="shared" si="7"/>
        <v>3</v>
      </c>
      <c r="E19" s="4">
        <f t="shared" si="0"/>
        <v>218307</v>
      </c>
      <c r="F19" s="4">
        <f t="shared" si="1"/>
        <v>20241</v>
      </c>
      <c r="G19" s="16">
        <f t="shared" si="2"/>
        <v>9.2718053017081456E-2</v>
      </c>
      <c r="H19" s="4">
        <f t="shared" si="3"/>
        <v>26316</v>
      </c>
      <c r="I19" s="4">
        <f t="shared" si="4"/>
        <v>1404</v>
      </c>
      <c r="J19" s="5">
        <f t="shared" si="5"/>
        <v>30557342</v>
      </c>
      <c r="M19" s="7"/>
    </row>
    <row r="20" spans="2:13" x14ac:dyDescent="0.45">
      <c r="B20" s="3">
        <v>201312</v>
      </c>
      <c r="C20" s="3">
        <f t="shared" si="6"/>
        <v>2013</v>
      </c>
      <c r="D20" s="3">
        <f t="shared" si="7"/>
        <v>4</v>
      </c>
      <c r="E20" s="4">
        <f t="shared" si="0"/>
        <v>219775</v>
      </c>
      <c r="F20" s="4">
        <f t="shared" si="1"/>
        <v>20484</v>
      </c>
      <c r="G20" s="16">
        <f t="shared" si="2"/>
        <v>9.3204413604823108E-2</v>
      </c>
      <c r="H20" s="4">
        <f t="shared" si="3"/>
        <v>25346</v>
      </c>
      <c r="I20" s="4">
        <f t="shared" si="4"/>
        <v>247</v>
      </c>
      <c r="J20" s="5">
        <f t="shared" si="5"/>
        <v>29889526</v>
      </c>
      <c r="M20" s="7"/>
    </row>
    <row r="21" spans="2:13" x14ac:dyDescent="0.45">
      <c r="B21" s="3">
        <v>201403</v>
      </c>
      <c r="C21" s="3">
        <f t="shared" si="6"/>
        <v>2014</v>
      </c>
      <c r="D21" s="3">
        <f t="shared" si="7"/>
        <v>1</v>
      </c>
      <c r="E21" s="4">
        <f t="shared" si="0"/>
        <v>257296</v>
      </c>
      <c r="F21" s="4">
        <f t="shared" si="1"/>
        <v>20137</v>
      </c>
      <c r="G21" s="16">
        <f t="shared" si="2"/>
        <v>7.8263945028294257E-2</v>
      </c>
      <c r="H21" s="4">
        <f t="shared" si="3"/>
        <v>26318</v>
      </c>
      <c r="I21" s="4">
        <f t="shared" si="4"/>
        <v>507</v>
      </c>
      <c r="J21" s="5">
        <f t="shared" si="5"/>
        <v>55050512</v>
      </c>
    </row>
    <row r="22" spans="2:13" x14ac:dyDescent="0.45">
      <c r="B22" s="3">
        <v>201406</v>
      </c>
      <c r="C22" s="3">
        <f t="shared" si="6"/>
        <v>2014</v>
      </c>
      <c r="D22" s="3">
        <f t="shared" si="7"/>
        <v>2</v>
      </c>
      <c r="E22" s="4">
        <f t="shared" si="0"/>
        <v>258309</v>
      </c>
      <c r="F22" s="4">
        <f t="shared" si="1"/>
        <v>25568</v>
      </c>
      <c r="G22" s="16">
        <f t="shared" si="2"/>
        <v>9.8982226712967802E-2</v>
      </c>
      <c r="H22" s="4">
        <f t="shared" si="3"/>
        <v>25850</v>
      </c>
      <c r="I22" s="4">
        <f t="shared" si="4"/>
        <v>1456</v>
      </c>
      <c r="J22" s="5">
        <f t="shared" si="5"/>
        <v>25242264</v>
      </c>
    </row>
    <row r="23" spans="2:13" x14ac:dyDescent="0.45">
      <c r="B23" s="3">
        <v>201409</v>
      </c>
      <c r="C23" s="3">
        <f t="shared" si="6"/>
        <v>2014</v>
      </c>
      <c r="D23" s="3">
        <f t="shared" si="7"/>
        <v>3</v>
      </c>
      <c r="E23" s="4">
        <f t="shared" si="0"/>
        <v>256866</v>
      </c>
      <c r="F23" s="4">
        <f t="shared" si="1"/>
        <v>22324</v>
      </c>
      <c r="G23" s="16">
        <f t="shared" si="2"/>
        <v>8.6909127716396875E-2</v>
      </c>
      <c r="H23" s="4">
        <f t="shared" si="3"/>
        <v>24662</v>
      </c>
      <c r="I23" s="4">
        <f t="shared" si="4"/>
        <v>1578</v>
      </c>
      <c r="J23" s="5">
        <f t="shared" si="5"/>
        <v>31564513</v>
      </c>
    </row>
    <row r="24" spans="2:13" x14ac:dyDescent="0.45">
      <c r="B24" s="3">
        <v>201412</v>
      </c>
      <c r="C24" s="3">
        <f t="shared" si="6"/>
        <v>2014</v>
      </c>
      <c r="D24" s="3">
        <f t="shared" si="7"/>
        <v>4</v>
      </c>
      <c r="E24" s="4">
        <f t="shared" si="0"/>
        <v>258635</v>
      </c>
      <c r="F24" s="4">
        <f t="shared" si="1"/>
        <v>21142</v>
      </c>
      <c r="G24" s="16">
        <f t="shared" si="2"/>
        <v>8.1744543468594735E-2</v>
      </c>
      <c r="H24" s="4">
        <f t="shared" si="3"/>
        <v>24284</v>
      </c>
      <c r="I24" s="4">
        <f t="shared" si="4"/>
        <v>394</v>
      </c>
      <c r="J24" s="5">
        <f t="shared" si="5"/>
        <v>33583818</v>
      </c>
    </row>
    <row r="25" spans="2:13" x14ac:dyDescent="0.45">
      <c r="B25" s="3">
        <v>201503</v>
      </c>
      <c r="C25" s="3">
        <f t="shared" si="6"/>
        <v>2015</v>
      </c>
      <c r="D25" s="3">
        <f t="shared" si="7"/>
        <v>1</v>
      </c>
      <c r="E25" s="4">
        <f t="shared" si="0"/>
        <v>265899</v>
      </c>
      <c r="F25" s="4">
        <f t="shared" si="1"/>
        <v>20576</v>
      </c>
      <c r="G25" s="16">
        <f t="shared" si="2"/>
        <v>7.7382765636576298E-2</v>
      </c>
      <c r="H25" s="4">
        <f t="shared" si="3"/>
        <v>25307</v>
      </c>
      <c r="I25" s="4">
        <f t="shared" si="4"/>
        <v>770</v>
      </c>
      <c r="J25" s="5">
        <f t="shared" si="5"/>
        <v>50209477</v>
      </c>
    </row>
    <row r="26" spans="2:13" x14ac:dyDescent="0.45">
      <c r="B26" s="3">
        <v>201506</v>
      </c>
      <c r="C26" s="3">
        <f t="shared" si="6"/>
        <v>2015</v>
      </c>
      <c r="D26" s="3">
        <f t="shared" si="7"/>
        <v>2</v>
      </c>
      <c r="E26" s="4">
        <f t="shared" si="0"/>
        <v>259967</v>
      </c>
      <c r="F26" s="4">
        <f t="shared" si="1"/>
        <v>22771</v>
      </c>
      <c r="G26" s="16">
        <f t="shared" si="2"/>
        <v>8.7591886662537935E-2</v>
      </c>
      <c r="H26" s="4">
        <f t="shared" si="3"/>
        <v>23975</v>
      </c>
      <c r="I26" s="4">
        <f t="shared" si="4"/>
        <v>1578</v>
      </c>
      <c r="J26" s="5">
        <f t="shared" si="5"/>
        <v>24285891</v>
      </c>
    </row>
    <row r="27" spans="2:13" x14ac:dyDescent="0.45">
      <c r="B27" s="3">
        <v>201509</v>
      </c>
      <c r="C27" s="3">
        <f t="shared" si="6"/>
        <v>2015</v>
      </c>
      <c r="D27" s="3">
        <f t="shared" si="7"/>
        <v>3</v>
      </c>
      <c r="E27" s="4">
        <f t="shared" si="0"/>
        <v>257094</v>
      </c>
      <c r="F27" s="4">
        <f t="shared" si="1"/>
        <v>20434</v>
      </c>
      <c r="G27" s="16">
        <f t="shared" si="2"/>
        <v>7.9480656880362821E-2</v>
      </c>
      <c r="H27" s="4">
        <f t="shared" si="3"/>
        <v>23607</v>
      </c>
      <c r="I27" s="4">
        <f t="shared" si="4"/>
        <v>939</v>
      </c>
      <c r="J27" s="5">
        <f t="shared" si="5"/>
        <v>30666230</v>
      </c>
    </row>
    <row r="28" spans="2:13" x14ac:dyDescent="0.45">
      <c r="B28" s="3">
        <v>201512</v>
      </c>
      <c r="C28" s="3">
        <f t="shared" si="6"/>
        <v>2015</v>
      </c>
      <c r="D28" s="3">
        <f t="shared" si="7"/>
        <v>4</v>
      </c>
      <c r="E28" s="4">
        <f t="shared" si="0"/>
        <v>254100</v>
      </c>
      <c r="F28" s="4">
        <f t="shared" si="1"/>
        <v>19577</v>
      </c>
      <c r="G28" s="16">
        <f t="shared" si="2"/>
        <v>7.7044470680834323E-2</v>
      </c>
      <c r="H28" s="4">
        <f t="shared" si="3"/>
        <v>23334</v>
      </c>
      <c r="I28" s="4">
        <f t="shared" si="4"/>
        <v>367</v>
      </c>
      <c r="J28" s="5">
        <f t="shared" si="5"/>
        <v>27972994</v>
      </c>
    </row>
    <row r="29" spans="2:13" x14ac:dyDescent="0.45">
      <c r="B29" s="3">
        <v>201603</v>
      </c>
      <c r="C29" s="3">
        <f t="shared" si="6"/>
        <v>2016</v>
      </c>
      <c r="D29" s="3">
        <f t="shared" si="7"/>
        <v>1</v>
      </c>
      <c r="E29" s="4">
        <f t="shared" si="0"/>
        <v>260960</v>
      </c>
      <c r="F29" s="4">
        <f t="shared" si="1"/>
        <v>17741</v>
      </c>
      <c r="G29" s="16">
        <f t="shared" si="2"/>
        <v>6.7983599019006746E-2</v>
      </c>
      <c r="H29" s="4">
        <f t="shared" si="3"/>
        <v>23109</v>
      </c>
      <c r="I29" s="4">
        <f t="shared" si="4"/>
        <v>709</v>
      </c>
      <c r="J29" s="5">
        <f t="shared" si="5"/>
        <v>35237858</v>
      </c>
    </row>
    <row r="30" spans="2:13" x14ac:dyDescent="0.45">
      <c r="B30" s="3">
        <v>201606</v>
      </c>
      <c r="C30" s="3">
        <f t="shared" si="6"/>
        <v>2016</v>
      </c>
      <c r="D30" s="3">
        <f t="shared" si="7"/>
        <v>2</v>
      </c>
      <c r="E30" s="4">
        <f t="shared" si="0"/>
        <v>259815</v>
      </c>
      <c r="F30" s="4">
        <f t="shared" si="1"/>
        <v>20753</v>
      </c>
      <c r="G30" s="16">
        <f t="shared" si="2"/>
        <v>7.9876065662105727E-2</v>
      </c>
      <c r="H30" s="4">
        <f t="shared" si="3"/>
        <v>23210</v>
      </c>
      <c r="I30" s="4">
        <f t="shared" si="4"/>
        <v>1023</v>
      </c>
      <c r="J30" s="5">
        <f t="shared" si="5"/>
        <v>25308582</v>
      </c>
    </row>
    <row r="31" spans="2:13" x14ac:dyDescent="0.45">
      <c r="B31" s="3">
        <v>201609</v>
      </c>
      <c r="C31" s="3">
        <f t="shared" si="6"/>
        <v>2016</v>
      </c>
      <c r="D31" s="3">
        <f t="shared" si="7"/>
        <v>3</v>
      </c>
      <c r="E31" s="4">
        <f t="shared" si="0"/>
        <v>259409</v>
      </c>
      <c r="F31" s="4">
        <f t="shared" si="1"/>
        <v>20650</v>
      </c>
      <c r="G31" s="16">
        <f t="shared" si="2"/>
        <v>7.960402299072121E-2</v>
      </c>
      <c r="H31" s="4">
        <f t="shared" si="3"/>
        <v>20826</v>
      </c>
      <c r="I31" s="4">
        <f t="shared" si="4"/>
        <v>1228</v>
      </c>
      <c r="J31" s="5">
        <f t="shared" si="5"/>
        <v>35713860</v>
      </c>
    </row>
    <row r="32" spans="2:13" x14ac:dyDescent="0.45">
      <c r="B32" s="3">
        <v>201612</v>
      </c>
      <c r="C32" s="3">
        <f t="shared" si="6"/>
        <v>2016</v>
      </c>
      <c r="D32" s="3">
        <f t="shared" si="7"/>
        <v>4</v>
      </c>
      <c r="E32" s="4">
        <f t="shared" si="0"/>
        <v>260289</v>
      </c>
      <c r="F32" s="4">
        <f t="shared" si="1"/>
        <v>20914</v>
      </c>
      <c r="G32" s="16">
        <f t="shared" si="2"/>
        <v>8.0349150367476155E-2</v>
      </c>
      <c r="H32" s="4">
        <f t="shared" si="3"/>
        <v>19476</v>
      </c>
      <c r="I32" s="4">
        <f t="shared" si="4"/>
        <v>284</v>
      </c>
      <c r="J32" s="5">
        <f t="shared" si="5"/>
        <v>36613737</v>
      </c>
    </row>
    <row r="33" spans="2:10" x14ac:dyDescent="0.45">
      <c r="B33" s="3">
        <v>201703</v>
      </c>
      <c r="C33" s="3">
        <f t="shared" si="6"/>
        <v>2017</v>
      </c>
      <c r="D33" s="3">
        <f t="shared" si="7"/>
        <v>1</v>
      </c>
      <c r="E33" s="4">
        <f t="shared" si="0"/>
        <v>267566</v>
      </c>
      <c r="F33" s="4">
        <f t="shared" si="1"/>
        <v>20583</v>
      </c>
      <c r="G33" s="16">
        <f t="shared" si="2"/>
        <v>7.6926814318710152E-2</v>
      </c>
      <c r="H33" s="4">
        <f t="shared" si="3"/>
        <v>19625</v>
      </c>
      <c r="I33" s="4">
        <f t="shared" si="4"/>
        <v>481</v>
      </c>
      <c r="J33" s="5">
        <f t="shared" si="5"/>
        <v>34058290</v>
      </c>
    </row>
    <row r="34" spans="2:10" x14ac:dyDescent="0.45">
      <c r="B34" s="3">
        <v>201706</v>
      </c>
      <c r="C34" s="3">
        <f t="shared" si="6"/>
        <v>2017</v>
      </c>
      <c r="D34" s="3">
        <f t="shared" si="7"/>
        <v>2</v>
      </c>
      <c r="E34" s="4">
        <f t="shared" si="0"/>
        <v>260858</v>
      </c>
      <c r="F34" s="4">
        <f t="shared" si="1"/>
        <v>20824</v>
      </c>
      <c r="G34" s="16">
        <f t="shared" si="2"/>
        <v>7.982887241334366E-2</v>
      </c>
      <c r="H34" s="4">
        <f t="shared" si="3"/>
        <v>19220</v>
      </c>
      <c r="I34" s="4">
        <f t="shared" si="4"/>
        <v>1145</v>
      </c>
      <c r="J34" s="5">
        <f t="shared" si="5"/>
        <v>27708249</v>
      </c>
    </row>
    <row r="35" spans="2:10" x14ac:dyDescent="0.45">
      <c r="B35" s="3">
        <v>201709</v>
      </c>
      <c r="C35" s="3">
        <f t="shared" si="6"/>
        <v>2017</v>
      </c>
      <c r="D35" s="3">
        <f t="shared" si="7"/>
        <v>3</v>
      </c>
      <c r="E35" s="4">
        <f t="shared" si="0"/>
        <v>261095</v>
      </c>
      <c r="F35" s="4">
        <f t="shared" si="1"/>
        <v>20538</v>
      </c>
      <c r="G35" s="16">
        <f t="shared" si="2"/>
        <v>7.8661023765296156E-2</v>
      </c>
      <c r="H35" s="4">
        <f t="shared" si="3"/>
        <v>19543</v>
      </c>
      <c r="I35" s="4">
        <f t="shared" si="4"/>
        <v>726</v>
      </c>
      <c r="J35" s="5">
        <f t="shared" si="5"/>
        <v>29872519</v>
      </c>
    </row>
    <row r="36" spans="2:10" x14ac:dyDescent="0.45">
      <c r="B36" s="3">
        <v>201712</v>
      </c>
      <c r="C36" s="3">
        <f t="shared" si="6"/>
        <v>2017</v>
      </c>
      <c r="D36" s="3">
        <f t="shared" si="7"/>
        <v>4</v>
      </c>
      <c r="E36" s="4">
        <f t="shared" si="0"/>
        <v>263044</v>
      </c>
      <c r="F36" s="4">
        <f t="shared" si="1"/>
        <v>20496</v>
      </c>
      <c r="G36" s="16">
        <f t="shared" si="2"/>
        <v>7.7918523136813619E-2</v>
      </c>
      <c r="H36" s="4">
        <f t="shared" si="3"/>
        <v>19402</v>
      </c>
      <c r="I36" s="4">
        <f t="shared" si="4"/>
        <v>151</v>
      </c>
      <c r="J36" s="5">
        <f t="shared" si="5"/>
        <v>40600022</v>
      </c>
    </row>
    <row r="37" spans="2:10" x14ac:dyDescent="0.45">
      <c r="B37" s="3">
        <v>201803</v>
      </c>
      <c r="C37" s="3">
        <f t="shared" si="6"/>
        <v>2018</v>
      </c>
      <c r="D37" s="3">
        <f t="shared" si="7"/>
        <v>1</v>
      </c>
      <c r="E37" s="4">
        <f t="shared" ref="E37:E68" si="8">SUMIFS(Customers,Quarter,$B37,Compsny,$O$2)</f>
        <v>263382</v>
      </c>
      <c r="F37" s="4">
        <f t="shared" ref="F37:F68" si="9">SUMIFS(Arrears_Greater_than_60_days,Quarter,$B37,Compsny,$O$2)</f>
        <v>20953</v>
      </c>
      <c r="G37" s="16">
        <f t="shared" si="2"/>
        <v>7.9553652109863246E-2</v>
      </c>
      <c r="H37" s="4">
        <f t="shared" ref="H37:H68" si="10">SUMIFS(Final_Termination_Notices,Quarter,$B37,Compsny,$O$2)</f>
        <v>21130</v>
      </c>
      <c r="I37" s="4">
        <f t="shared" ref="I37:I68" si="11">SUMIFS(Accounts_Terminated,Quarter,$B37,Compsny,$O$2)</f>
        <v>331</v>
      </c>
      <c r="J37" s="5">
        <f t="shared" ref="J37:J68" si="12">SUMIFS(Sales,Quarter,$B37,Compsny,$O$2)</f>
        <v>45131143</v>
      </c>
    </row>
    <row r="38" spans="2:10" x14ac:dyDescent="0.45">
      <c r="B38" s="3">
        <v>201806</v>
      </c>
      <c r="C38" s="3">
        <f t="shared" si="6"/>
        <v>2018</v>
      </c>
      <c r="D38" s="3">
        <f t="shared" si="7"/>
        <v>2</v>
      </c>
      <c r="E38" s="4">
        <f t="shared" si="8"/>
        <v>262386</v>
      </c>
      <c r="F38" s="4">
        <f t="shared" si="9"/>
        <v>22520</v>
      </c>
      <c r="G38" s="16">
        <f t="shared" si="2"/>
        <v>8.5827749956171442E-2</v>
      </c>
      <c r="H38" s="4">
        <f t="shared" si="10"/>
        <v>20906</v>
      </c>
      <c r="I38" s="4">
        <f t="shared" si="11"/>
        <v>853</v>
      </c>
      <c r="J38" s="5">
        <f t="shared" si="12"/>
        <v>33645597</v>
      </c>
    </row>
    <row r="39" spans="2:10" x14ac:dyDescent="0.45">
      <c r="B39" s="3">
        <v>201809</v>
      </c>
      <c r="C39" s="3">
        <f t="shared" si="6"/>
        <v>2018</v>
      </c>
      <c r="D39" s="3">
        <f t="shared" si="7"/>
        <v>3</v>
      </c>
      <c r="E39" s="4">
        <f t="shared" si="8"/>
        <v>263008</v>
      </c>
      <c r="F39" s="4">
        <f t="shared" si="9"/>
        <v>22553</v>
      </c>
      <c r="G39" s="16">
        <f t="shared" si="2"/>
        <v>8.5750243338605675E-2</v>
      </c>
      <c r="H39" s="4">
        <f t="shared" si="10"/>
        <v>20596</v>
      </c>
      <c r="I39" s="4">
        <f t="shared" si="11"/>
        <v>628</v>
      </c>
      <c r="J39" s="5">
        <f t="shared" si="12"/>
        <v>39552979</v>
      </c>
    </row>
    <row r="40" spans="2:10" x14ac:dyDescent="0.45">
      <c r="B40" s="3">
        <v>201812</v>
      </c>
      <c r="C40" s="3">
        <f t="shared" si="6"/>
        <v>2018</v>
      </c>
      <c r="D40" s="3">
        <f t="shared" si="7"/>
        <v>4</v>
      </c>
      <c r="E40" s="4">
        <f t="shared" si="8"/>
        <v>265895</v>
      </c>
      <c r="F40" s="4">
        <f t="shared" si="9"/>
        <v>22275</v>
      </c>
      <c r="G40" s="16">
        <f t="shared" si="2"/>
        <v>8.3773670057729552E-2</v>
      </c>
      <c r="H40" s="4">
        <f t="shared" si="10"/>
        <v>20730</v>
      </c>
      <c r="I40" s="4">
        <f t="shared" si="11"/>
        <v>180</v>
      </c>
      <c r="J40" s="5">
        <f t="shared" si="12"/>
        <v>40953329</v>
      </c>
    </row>
    <row r="41" spans="2:10" x14ac:dyDescent="0.45">
      <c r="B41" s="3">
        <v>201903</v>
      </c>
      <c r="C41" s="3">
        <f t="shared" si="6"/>
        <v>2019</v>
      </c>
      <c r="D41" s="3">
        <f t="shared" si="7"/>
        <v>1</v>
      </c>
      <c r="E41" s="4">
        <f t="shared" si="8"/>
        <v>266755</v>
      </c>
      <c r="F41" s="4">
        <f t="shared" si="9"/>
        <v>21499</v>
      </c>
      <c r="G41" s="16">
        <f t="shared" si="2"/>
        <v>8.0594553054300758E-2</v>
      </c>
      <c r="H41" s="4">
        <f t="shared" si="10"/>
        <v>20186</v>
      </c>
      <c r="I41" s="4">
        <f t="shared" si="11"/>
        <v>524</v>
      </c>
      <c r="J41" s="5">
        <f t="shared" si="12"/>
        <v>43273706</v>
      </c>
    </row>
    <row r="42" spans="2:10" x14ac:dyDescent="0.45">
      <c r="B42" s="3">
        <v>201906</v>
      </c>
      <c r="C42" s="3">
        <f t="shared" si="6"/>
        <v>2019</v>
      </c>
      <c r="D42" s="3">
        <f t="shared" si="7"/>
        <v>2</v>
      </c>
      <c r="E42" s="4">
        <f t="shared" si="8"/>
        <v>263196</v>
      </c>
      <c r="F42" s="4">
        <f t="shared" si="9"/>
        <v>22757</v>
      </c>
      <c r="G42" s="16">
        <f t="shared" si="2"/>
        <v>8.6464080001215818E-2</v>
      </c>
      <c r="H42" s="4">
        <f t="shared" si="10"/>
        <v>19629</v>
      </c>
      <c r="I42" s="4">
        <f t="shared" si="11"/>
        <v>990</v>
      </c>
      <c r="J42" s="5">
        <f t="shared" si="12"/>
        <v>27379224</v>
      </c>
    </row>
    <row r="43" spans="2:10" x14ac:dyDescent="0.45">
      <c r="B43" s="3">
        <v>201909</v>
      </c>
      <c r="C43" s="3">
        <f t="shared" si="6"/>
        <v>2019</v>
      </c>
      <c r="D43" s="3">
        <f t="shared" si="7"/>
        <v>3</v>
      </c>
      <c r="E43" s="4">
        <f t="shared" si="8"/>
        <v>254365</v>
      </c>
      <c r="F43" s="4">
        <f t="shared" si="9"/>
        <v>22162</v>
      </c>
      <c r="G43" s="16">
        <f t="shared" si="2"/>
        <v>8.7126766654217369E-2</v>
      </c>
      <c r="H43" s="4">
        <f t="shared" si="10"/>
        <v>19901</v>
      </c>
      <c r="I43" s="4">
        <f t="shared" si="11"/>
        <v>910</v>
      </c>
      <c r="J43" s="5">
        <f t="shared" si="12"/>
        <v>31695540</v>
      </c>
    </row>
    <row r="44" spans="2:10" x14ac:dyDescent="0.45">
      <c r="B44" s="3">
        <v>201912</v>
      </c>
      <c r="C44" s="3">
        <f t="shared" si="6"/>
        <v>2019</v>
      </c>
      <c r="D44" s="3">
        <f t="shared" si="7"/>
        <v>4</v>
      </c>
      <c r="E44" s="4">
        <f t="shared" si="8"/>
        <v>275816</v>
      </c>
      <c r="F44" s="4">
        <f t="shared" si="9"/>
        <v>21493</v>
      </c>
      <c r="G44" s="16">
        <f t="shared" si="2"/>
        <v>7.7925138498129182E-2</v>
      </c>
      <c r="H44" s="4">
        <f t="shared" si="10"/>
        <v>19472</v>
      </c>
      <c r="I44" s="4">
        <f t="shared" si="11"/>
        <v>172</v>
      </c>
      <c r="J44" s="5">
        <f t="shared" si="12"/>
        <v>42955801</v>
      </c>
    </row>
    <row r="45" spans="2:10" x14ac:dyDescent="0.45">
      <c r="B45" s="3">
        <v>202003</v>
      </c>
      <c r="C45" s="3">
        <f t="shared" si="6"/>
        <v>2020</v>
      </c>
      <c r="D45" s="3">
        <f t="shared" si="7"/>
        <v>1</v>
      </c>
      <c r="E45" s="4">
        <f t="shared" si="8"/>
        <v>266928</v>
      </c>
      <c r="F45" s="4">
        <f t="shared" si="9"/>
        <v>22384</v>
      </c>
      <c r="G45" s="16">
        <f t="shared" si="2"/>
        <v>8.3857819337049694E-2</v>
      </c>
      <c r="H45" s="4">
        <f t="shared" si="10"/>
        <v>19775</v>
      </c>
      <c r="I45" s="4">
        <f t="shared" si="11"/>
        <v>169</v>
      </c>
      <c r="J45" s="5">
        <f t="shared" si="12"/>
        <v>38928111</v>
      </c>
    </row>
    <row r="46" spans="2:10" x14ac:dyDescent="0.45">
      <c r="B46" s="3">
        <v>202006</v>
      </c>
      <c r="C46" s="3">
        <f t="shared" si="6"/>
        <v>2020</v>
      </c>
      <c r="D46" s="3">
        <f t="shared" si="7"/>
        <v>2</v>
      </c>
      <c r="E46" s="4">
        <f t="shared" si="8"/>
        <v>268359</v>
      </c>
      <c r="F46" s="4">
        <f t="shared" si="9"/>
        <v>23409</v>
      </c>
      <c r="G46" s="16">
        <f t="shared" si="2"/>
        <v>8.7230165561803408E-2</v>
      </c>
      <c r="H46" s="4">
        <f t="shared" si="10"/>
        <v>19660</v>
      </c>
      <c r="I46" s="4">
        <f t="shared" si="11"/>
        <v>0</v>
      </c>
      <c r="J46" s="5">
        <f t="shared" si="12"/>
        <v>31660328</v>
      </c>
    </row>
    <row r="47" spans="2:10" x14ac:dyDescent="0.45">
      <c r="B47" s="3">
        <v>202009</v>
      </c>
      <c r="C47" s="3">
        <f t="shared" si="6"/>
        <v>2020</v>
      </c>
      <c r="D47" s="3">
        <f t="shared" si="7"/>
        <v>3</v>
      </c>
      <c r="E47" s="4">
        <f t="shared" si="8"/>
        <v>266132</v>
      </c>
      <c r="F47" s="4">
        <f t="shared" si="9"/>
        <v>23770</v>
      </c>
      <c r="G47" s="16">
        <f t="shared" si="2"/>
        <v>8.9316579742383481E-2</v>
      </c>
      <c r="H47" s="4">
        <f t="shared" si="10"/>
        <v>20511</v>
      </c>
      <c r="I47" s="4">
        <f t="shared" si="11"/>
        <v>0</v>
      </c>
      <c r="J47" s="5">
        <f t="shared" si="12"/>
        <v>36102702</v>
      </c>
    </row>
    <row r="48" spans="2:10" x14ac:dyDescent="0.45">
      <c r="B48" s="3">
        <v>202012</v>
      </c>
      <c r="C48" s="3">
        <f t="shared" si="6"/>
        <v>2020</v>
      </c>
      <c r="D48" s="3">
        <f t="shared" si="7"/>
        <v>4</v>
      </c>
      <c r="E48" s="4">
        <f t="shared" si="8"/>
        <v>273043</v>
      </c>
      <c r="F48" s="4">
        <f t="shared" si="9"/>
        <v>23522</v>
      </c>
      <c r="G48" s="16">
        <f t="shared" si="2"/>
        <v>8.6147603124782549E-2</v>
      </c>
      <c r="H48" s="4">
        <f t="shared" si="10"/>
        <v>19284</v>
      </c>
      <c r="I48" s="4">
        <f t="shared" si="11"/>
        <v>0</v>
      </c>
      <c r="J48" s="5">
        <f t="shared" si="12"/>
        <v>42664305</v>
      </c>
    </row>
    <row r="49" spans="2:10" x14ac:dyDescent="0.45">
      <c r="B49" s="3">
        <v>202103</v>
      </c>
      <c r="C49" s="3">
        <f t="shared" si="6"/>
        <v>2021</v>
      </c>
      <c r="D49" s="3">
        <f t="shared" si="7"/>
        <v>1</v>
      </c>
      <c r="E49" s="4">
        <f t="shared" si="8"/>
        <v>278561</v>
      </c>
      <c r="F49" s="4">
        <f t="shared" si="9"/>
        <v>22629</v>
      </c>
      <c r="G49" s="16">
        <f t="shared" si="2"/>
        <v>8.1235348810493935E-2</v>
      </c>
      <c r="H49" s="4">
        <f t="shared" si="10"/>
        <v>19770</v>
      </c>
      <c r="I49" s="4">
        <f t="shared" si="11"/>
        <v>0</v>
      </c>
      <c r="J49" s="5">
        <f t="shared" si="12"/>
        <v>47593583</v>
      </c>
    </row>
    <row r="50" spans="2:10" x14ac:dyDescent="0.45">
      <c r="B50" s="3">
        <v>202106</v>
      </c>
      <c r="C50" s="3">
        <f t="shared" si="6"/>
        <v>2021</v>
      </c>
      <c r="D50" s="3">
        <f t="shared" si="7"/>
        <v>2</v>
      </c>
      <c r="E50" s="4">
        <f t="shared" si="8"/>
        <v>267257</v>
      </c>
      <c r="F50" s="4">
        <f t="shared" si="9"/>
        <v>25053</v>
      </c>
      <c r="G50" s="16">
        <f t="shared" si="2"/>
        <v>9.3741230351309782E-2</v>
      </c>
      <c r="H50" s="4">
        <f t="shared" si="10"/>
        <v>19605</v>
      </c>
      <c r="I50" s="4">
        <f t="shared" si="11"/>
        <v>0</v>
      </c>
      <c r="J50" s="5">
        <f t="shared" si="12"/>
        <v>31474986</v>
      </c>
    </row>
    <row r="51" spans="2:10" x14ac:dyDescent="0.45">
      <c r="B51" s="3">
        <v>202109</v>
      </c>
      <c r="C51" s="3">
        <f t="shared" si="6"/>
        <v>2021</v>
      </c>
      <c r="D51" s="3">
        <f t="shared" si="7"/>
        <v>3</v>
      </c>
      <c r="E51" s="4">
        <f t="shared" si="8"/>
        <v>264988</v>
      </c>
      <c r="F51" s="4">
        <f t="shared" si="9"/>
        <v>33395</v>
      </c>
      <c r="G51" s="16">
        <f t="shared" si="2"/>
        <v>0.12602457469772216</v>
      </c>
      <c r="H51" s="4">
        <f t="shared" si="10"/>
        <v>0</v>
      </c>
      <c r="I51" s="4">
        <f t="shared" si="11"/>
        <v>0</v>
      </c>
      <c r="J51" s="5">
        <f t="shared" si="12"/>
        <v>39036670</v>
      </c>
    </row>
    <row r="52" spans="2:10" x14ac:dyDescent="0.45">
      <c r="B52" s="3">
        <v>202112</v>
      </c>
      <c r="C52" s="3">
        <f t="shared" si="6"/>
        <v>2021</v>
      </c>
      <c r="D52" s="3">
        <f t="shared" si="7"/>
        <v>4</v>
      </c>
      <c r="E52" s="4">
        <f t="shared" si="8"/>
        <v>289727</v>
      </c>
      <c r="F52" s="4">
        <f t="shared" si="9"/>
        <v>48228</v>
      </c>
      <c r="G52" s="16">
        <f t="shared" si="2"/>
        <v>0.16646015041746196</v>
      </c>
      <c r="H52" s="4">
        <f t="shared" si="10"/>
        <v>0</v>
      </c>
      <c r="I52" s="4">
        <f t="shared" si="11"/>
        <v>0</v>
      </c>
      <c r="J52" s="5">
        <f t="shared" si="12"/>
        <v>49710701</v>
      </c>
    </row>
    <row r="53" spans="2:10" x14ac:dyDescent="0.45">
      <c r="B53" s="3">
        <v>202203</v>
      </c>
      <c r="C53" s="3">
        <f t="shared" si="6"/>
        <v>2022</v>
      </c>
      <c r="D53" s="3">
        <f t="shared" si="7"/>
        <v>1</v>
      </c>
      <c r="E53" s="4">
        <f t="shared" si="8"/>
        <v>311221</v>
      </c>
      <c r="F53" s="4">
        <f t="shared" si="9"/>
        <v>45648</v>
      </c>
      <c r="G53" s="16">
        <f t="shared" si="2"/>
        <v>0.1466739069664322</v>
      </c>
      <c r="H53" s="4">
        <f t="shared" si="10"/>
        <v>0</v>
      </c>
      <c r="I53" s="4">
        <f t="shared" si="11"/>
        <v>0</v>
      </c>
      <c r="J53" s="5">
        <f t="shared" si="12"/>
        <v>81131803</v>
      </c>
    </row>
    <row r="54" spans="2:10" x14ac:dyDescent="0.45">
      <c r="B54" s="3">
        <v>202206</v>
      </c>
      <c r="C54" s="3">
        <f t="shared" si="6"/>
        <v>2022</v>
      </c>
      <c r="D54" s="3">
        <f t="shared" si="7"/>
        <v>2</v>
      </c>
      <c r="E54" s="4">
        <f t="shared" si="8"/>
        <v>271054</v>
      </c>
      <c r="F54" s="4">
        <f t="shared" si="9"/>
        <v>60188</v>
      </c>
      <c r="G54" s="16">
        <f t="shared" si="2"/>
        <v>0.22205169449629963</v>
      </c>
      <c r="H54" s="4">
        <f t="shared" si="10"/>
        <v>0</v>
      </c>
      <c r="I54" s="4">
        <f t="shared" si="11"/>
        <v>0</v>
      </c>
      <c r="J54" s="5">
        <f t="shared" si="12"/>
        <v>35209563.07</v>
      </c>
    </row>
    <row r="55" spans="2:10" x14ac:dyDescent="0.45">
      <c r="B55" s="3">
        <v>202209</v>
      </c>
      <c r="C55" s="3">
        <f t="shared" si="6"/>
        <v>2022</v>
      </c>
      <c r="D55" s="3">
        <f t="shared" si="7"/>
        <v>3</v>
      </c>
      <c r="E55" s="4">
        <f t="shared" si="8"/>
        <v>250805</v>
      </c>
      <c r="F55" s="4">
        <f t="shared" si="9"/>
        <v>57892</v>
      </c>
      <c r="G55" s="16">
        <f t="shared" si="2"/>
        <v>0.23082474432327904</v>
      </c>
      <c r="H55" s="4">
        <f t="shared" si="10"/>
        <v>0</v>
      </c>
      <c r="I55" s="4">
        <f t="shared" si="11"/>
        <v>0</v>
      </c>
      <c r="J55" s="5">
        <f t="shared" si="12"/>
        <v>43326794.920000002</v>
      </c>
    </row>
    <row r="56" spans="2:10" x14ac:dyDescent="0.45">
      <c r="B56" s="3">
        <v>202212</v>
      </c>
      <c r="C56" s="3">
        <f t="shared" si="6"/>
        <v>2022</v>
      </c>
      <c r="D56" s="3">
        <f t="shared" si="7"/>
        <v>4</v>
      </c>
      <c r="E56" s="4">
        <f t="shared" si="8"/>
        <v>275374</v>
      </c>
      <c r="F56" s="4">
        <f t="shared" si="9"/>
        <v>63183</v>
      </c>
      <c r="G56" s="16">
        <f t="shared" si="2"/>
        <v>0.22944431936203127</v>
      </c>
      <c r="H56" s="4">
        <f t="shared" si="10"/>
        <v>0</v>
      </c>
      <c r="I56" s="4">
        <f t="shared" si="11"/>
        <v>0</v>
      </c>
      <c r="J56" s="5">
        <f t="shared" si="12"/>
        <v>62948567.210000001</v>
      </c>
    </row>
    <row r="57" spans="2:10" x14ac:dyDescent="0.45">
      <c r="B57" s="3">
        <v>202303</v>
      </c>
      <c r="C57" s="3">
        <f t="shared" si="6"/>
        <v>2023</v>
      </c>
      <c r="D57" s="3">
        <f t="shared" si="7"/>
        <v>1</v>
      </c>
      <c r="E57" s="4">
        <f t="shared" si="8"/>
        <v>286147</v>
      </c>
      <c r="F57" s="4">
        <f t="shared" si="9"/>
        <v>66214</v>
      </c>
      <c r="G57" s="16">
        <f t="shared" si="2"/>
        <v>0.23139854690071887</v>
      </c>
      <c r="H57" s="4">
        <f t="shared" si="10"/>
        <v>0</v>
      </c>
      <c r="I57" s="4">
        <f t="shared" si="11"/>
        <v>0</v>
      </c>
      <c r="J57" s="5">
        <f t="shared" si="12"/>
        <v>69161027.709999993</v>
      </c>
    </row>
    <row r="58" spans="2:10" x14ac:dyDescent="0.45">
      <c r="B58" s="3">
        <v>202306</v>
      </c>
      <c r="C58" s="3">
        <f t="shared" si="6"/>
        <v>2023</v>
      </c>
      <c r="D58" s="3">
        <f t="shared" si="7"/>
        <v>2</v>
      </c>
      <c r="E58" s="4">
        <f t="shared" si="8"/>
        <v>273898</v>
      </c>
      <c r="F58" s="4">
        <f t="shared" si="9"/>
        <v>66239</v>
      </c>
      <c r="G58" s="16">
        <f t="shared" si="2"/>
        <v>0.24183820254255234</v>
      </c>
      <c r="H58" s="4">
        <f t="shared" si="10"/>
        <v>0</v>
      </c>
      <c r="I58" s="4">
        <f t="shared" si="11"/>
        <v>0</v>
      </c>
      <c r="J58" s="5">
        <f t="shared" si="12"/>
        <v>43124990.93</v>
      </c>
    </row>
    <row r="59" spans="2:10" x14ac:dyDescent="0.45">
      <c r="B59" s="3">
        <v>202309</v>
      </c>
      <c r="C59" s="3">
        <f t="shared" si="6"/>
        <v>2023</v>
      </c>
      <c r="D59" s="3">
        <f t="shared" si="7"/>
        <v>3</v>
      </c>
      <c r="E59" s="4">
        <f t="shared" si="8"/>
        <v>280053</v>
      </c>
      <c r="F59" s="4">
        <f t="shared" si="9"/>
        <v>67744</v>
      </c>
      <c r="G59" s="16">
        <f t="shared" si="2"/>
        <v>0.24189706948327638</v>
      </c>
      <c r="H59" s="4">
        <f t="shared" si="10"/>
        <v>0</v>
      </c>
      <c r="I59" s="4">
        <f t="shared" si="11"/>
        <v>0</v>
      </c>
      <c r="J59" s="5">
        <f t="shared" si="12"/>
        <v>44951733.590000004</v>
      </c>
    </row>
    <row r="60" spans="2:10" x14ac:dyDescent="0.45">
      <c r="B60" s="3">
        <v>202312</v>
      </c>
      <c r="C60" s="3">
        <f t="shared" si="6"/>
        <v>2023</v>
      </c>
      <c r="D60" s="3">
        <f t="shared" si="7"/>
        <v>4</v>
      </c>
      <c r="E60" s="4">
        <f t="shared" si="8"/>
        <v>266612</v>
      </c>
      <c r="F60" s="4">
        <f t="shared" si="9"/>
        <v>64851</v>
      </c>
      <c r="G60" s="16">
        <f t="shared" si="2"/>
        <v>0.24324111442845783</v>
      </c>
      <c r="H60" s="4">
        <f t="shared" si="10"/>
        <v>82</v>
      </c>
      <c r="I60" s="4">
        <f t="shared" si="11"/>
        <v>0</v>
      </c>
      <c r="J60" s="5">
        <f t="shared" si="12"/>
        <v>49775789.439999998</v>
      </c>
    </row>
    <row r="61" spans="2:10" x14ac:dyDescent="0.45">
      <c r="B61" s="3">
        <v>202403</v>
      </c>
      <c r="C61" s="3">
        <f t="shared" si="6"/>
        <v>2024</v>
      </c>
      <c r="D61" s="3">
        <f t="shared" si="7"/>
        <v>1</v>
      </c>
      <c r="E61" s="4">
        <f t="shared" si="8"/>
        <v>273951</v>
      </c>
      <c r="F61" s="4">
        <f t="shared" si="9"/>
        <v>62847</v>
      </c>
      <c r="G61" s="16">
        <f t="shared" si="2"/>
        <v>0.22940963895003122</v>
      </c>
      <c r="H61" s="4">
        <f t="shared" si="10"/>
        <v>644</v>
      </c>
      <c r="I61" s="4">
        <f t="shared" si="11"/>
        <v>0</v>
      </c>
      <c r="J61" s="5">
        <f t="shared" si="12"/>
        <v>59129317.979999997</v>
      </c>
    </row>
    <row r="62" spans="2:10" x14ac:dyDescent="0.45">
      <c r="B62" s="3">
        <v>202406</v>
      </c>
      <c r="C62" s="3">
        <f t="shared" si="6"/>
        <v>2024</v>
      </c>
      <c r="D62" s="3">
        <f t="shared" si="7"/>
        <v>2</v>
      </c>
      <c r="E62" s="4">
        <f t="shared" si="8"/>
        <v>270590</v>
      </c>
      <c r="F62" s="4">
        <f t="shared" si="9"/>
        <v>61313</v>
      </c>
      <c r="G62" s="16">
        <f t="shared" si="2"/>
        <v>0.22659004397797405</v>
      </c>
      <c r="H62" s="4">
        <f t="shared" si="10"/>
        <v>1054</v>
      </c>
      <c r="I62" s="4">
        <f t="shared" si="11"/>
        <v>117</v>
      </c>
      <c r="J62" s="5">
        <f t="shared" si="12"/>
        <v>42773047.649999999</v>
      </c>
    </row>
    <row r="63" spans="2:10" x14ac:dyDescent="0.45">
      <c r="B63" s="3">
        <v>202409</v>
      </c>
      <c r="C63" s="3">
        <f t="shared" si="6"/>
        <v>2024</v>
      </c>
      <c r="D63" s="3">
        <f t="shared" si="7"/>
        <v>3</v>
      </c>
      <c r="E63" s="4">
        <f t="shared" si="8"/>
        <v>270468</v>
      </c>
      <c r="F63" s="4">
        <f t="shared" si="9"/>
        <v>60617</v>
      </c>
      <c r="G63" s="16">
        <f t="shared" si="2"/>
        <v>0.22411893458745583</v>
      </c>
      <c r="H63" s="4">
        <f t="shared" si="10"/>
        <v>201</v>
      </c>
      <c r="I63" s="4">
        <f t="shared" si="11"/>
        <v>157</v>
      </c>
      <c r="J63" s="5">
        <f t="shared" si="12"/>
        <v>50743396.600000001</v>
      </c>
    </row>
    <row r="64" spans="2:10" x14ac:dyDescent="0.45">
      <c r="B64" s="3">
        <v>202412</v>
      </c>
      <c r="C64" s="3">
        <f t="shared" si="6"/>
        <v>2024</v>
      </c>
      <c r="D64" s="3">
        <f t="shared" si="7"/>
        <v>4</v>
      </c>
      <c r="E64" s="4">
        <f t="shared" si="8"/>
        <v>276586</v>
      </c>
      <c r="F64" s="4">
        <f t="shared" si="9"/>
        <v>55171</v>
      </c>
      <c r="G64" s="16">
        <f t="shared" si="2"/>
        <v>0.1994714121466741</v>
      </c>
      <c r="H64" s="4">
        <f t="shared" si="10"/>
        <v>13696</v>
      </c>
      <c r="I64" s="4">
        <f t="shared" si="11"/>
        <v>0</v>
      </c>
      <c r="J64" s="5">
        <f t="shared" si="12"/>
        <v>59578973.259999998</v>
      </c>
    </row>
    <row r="65" spans="2:10" x14ac:dyDescent="0.45">
      <c r="B65" s="3">
        <v>202503</v>
      </c>
      <c r="C65" s="3">
        <f t="shared" ref="C65:C68" si="13">ROUND(B65/100,0)</f>
        <v>2025</v>
      </c>
      <c r="D65" s="3">
        <f t="shared" si="7"/>
        <v>1</v>
      </c>
      <c r="E65" s="4">
        <f t="shared" si="8"/>
        <v>287162</v>
      </c>
      <c r="F65" s="4">
        <f t="shared" si="9"/>
        <v>50062</v>
      </c>
      <c r="G65" s="16">
        <f t="shared" ref="G65:G68" si="14">F65/E65</f>
        <v>0.17433365138841489</v>
      </c>
      <c r="H65" s="4">
        <f t="shared" si="10"/>
        <v>15756</v>
      </c>
      <c r="I65" s="4">
        <f t="shared" si="11"/>
        <v>573</v>
      </c>
      <c r="J65" s="5">
        <f t="shared" si="12"/>
        <v>74345487.819999993</v>
      </c>
    </row>
    <row r="66" spans="2:10" x14ac:dyDescent="0.45">
      <c r="B66" s="3">
        <v>202506</v>
      </c>
      <c r="C66" s="3">
        <f t="shared" si="13"/>
        <v>2025</v>
      </c>
      <c r="D66" s="3">
        <f t="shared" si="7"/>
        <v>2</v>
      </c>
      <c r="E66" s="4">
        <f t="shared" si="8"/>
        <v>273545</v>
      </c>
      <c r="F66" s="4">
        <f t="shared" si="9"/>
        <v>52368</v>
      </c>
      <c r="G66" s="16">
        <f t="shared" si="14"/>
        <v>0.19144199309071633</v>
      </c>
      <c r="H66" s="4">
        <f t="shared" si="10"/>
        <v>8628</v>
      </c>
      <c r="I66" s="4">
        <f t="shared" si="11"/>
        <v>603</v>
      </c>
      <c r="J66" s="5">
        <f t="shared" si="12"/>
        <v>46521388.509999998</v>
      </c>
    </row>
    <row r="67" spans="2:10" x14ac:dyDescent="0.45">
      <c r="B67" s="3">
        <v>202509</v>
      </c>
      <c r="C67" s="3">
        <f t="shared" si="13"/>
        <v>2025</v>
      </c>
      <c r="D67" s="3">
        <f t="shared" si="7"/>
        <v>3</v>
      </c>
      <c r="E67" s="4">
        <f t="shared" si="8"/>
        <v>275129</v>
      </c>
      <c r="F67" s="4">
        <f t="shared" si="9"/>
        <v>52492</v>
      </c>
      <c r="G67" s="16">
        <f t="shared" si="14"/>
        <v>0.19079050191001312</v>
      </c>
      <c r="H67" s="4">
        <f t="shared" si="10"/>
        <v>8707</v>
      </c>
      <c r="I67" s="4">
        <f t="shared" si="11"/>
        <v>963</v>
      </c>
      <c r="J67" s="5">
        <f t="shared" si="12"/>
        <v>55944699.310000002</v>
      </c>
    </row>
    <row r="68" spans="2:10" x14ac:dyDescent="0.45">
      <c r="B68" s="3">
        <v>202512</v>
      </c>
      <c r="C68" s="3">
        <f t="shared" si="13"/>
        <v>2025</v>
      </c>
      <c r="D68" s="3">
        <f t="shared" si="7"/>
        <v>4</v>
      </c>
      <c r="E68" s="4">
        <f t="shared" si="8"/>
        <v>287726</v>
      </c>
      <c r="F68" s="4">
        <f t="shared" si="9"/>
        <v>49561</v>
      </c>
      <c r="G68" s="16">
        <f t="shared" si="14"/>
        <v>0.17225068294140952</v>
      </c>
      <c r="H68" s="4">
        <f t="shared" si="10"/>
        <v>7681</v>
      </c>
      <c r="I68" s="4">
        <f t="shared" si="11"/>
        <v>35</v>
      </c>
      <c r="J68" s="5">
        <f t="shared" si="12"/>
        <v>76471529.590000004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2DA24-16BC-43CE-9A0F-BBD5C549999E}">
  <dimension ref="B2:Q68"/>
  <sheetViews>
    <sheetView workbookViewId="0">
      <selection activeCell="P13" sqref="P13"/>
    </sheetView>
  </sheetViews>
  <sheetFormatPr defaultRowHeight="14.25" x14ac:dyDescent="0.45"/>
  <cols>
    <col min="1" max="1" width="4.33203125" customWidth="1"/>
    <col min="2" max="2" width="9.06640625" customWidth="1"/>
    <col min="3" max="3" width="4.73046875" bestFit="1" customWidth="1"/>
    <col min="4" max="4" width="6.86328125" bestFit="1" customWidth="1"/>
    <col min="5" max="5" width="10.19921875" customWidth="1"/>
    <col min="6" max="6" width="12.06640625" customWidth="1"/>
    <col min="7" max="7" width="0" hidden="1" customWidth="1"/>
    <col min="8" max="8" width="10.796875" customWidth="1"/>
    <col min="9" max="9" width="11.86328125" customWidth="1"/>
    <col min="10" max="10" width="14.59765625" customWidth="1"/>
    <col min="11" max="11" width="2.86328125" customWidth="1"/>
    <col min="12" max="12" width="10.796875" customWidth="1"/>
    <col min="13" max="13" width="24.6640625" bestFit="1" customWidth="1"/>
    <col min="14" max="14" width="3" customWidth="1"/>
    <col min="16" max="16" width="14.59765625" bestFit="1" customWidth="1"/>
    <col min="17" max="17" width="17.19921875" bestFit="1" customWidth="1"/>
  </cols>
  <sheetData>
    <row r="2" spans="2:17" x14ac:dyDescent="0.45">
      <c r="C2" s="7" t="s">
        <v>126</v>
      </c>
      <c r="O2" t="s">
        <v>27</v>
      </c>
      <c r="P2" t="s">
        <v>98</v>
      </c>
      <c r="Q2" t="s">
        <v>27</v>
      </c>
    </row>
    <row r="3" spans="2:17" x14ac:dyDescent="0.45">
      <c r="Q3" t="s">
        <v>23</v>
      </c>
    </row>
    <row r="4" spans="2:17" ht="85.5" x14ac:dyDescent="0.45">
      <c r="B4" s="11" t="s">
        <v>29</v>
      </c>
      <c r="C4" s="11" t="s">
        <v>1</v>
      </c>
      <c r="D4" s="12" t="s">
        <v>29</v>
      </c>
      <c r="E4" s="12" t="s">
        <v>4</v>
      </c>
      <c r="F4" s="11" t="s">
        <v>78</v>
      </c>
      <c r="G4" s="11" t="s">
        <v>83</v>
      </c>
      <c r="H4" s="11" t="s">
        <v>79</v>
      </c>
      <c r="I4" s="11" t="s">
        <v>32</v>
      </c>
      <c r="J4" s="12" t="s">
        <v>11</v>
      </c>
      <c r="L4" s="11" t="s">
        <v>78</v>
      </c>
      <c r="Q4" t="s">
        <v>18</v>
      </c>
    </row>
    <row r="5" spans="2:17" x14ac:dyDescent="0.45">
      <c r="B5" s="3">
        <v>201003</v>
      </c>
      <c r="C5" s="3">
        <f>ROUND(B5/100,0)</f>
        <v>2010</v>
      </c>
      <c r="D5" s="3">
        <v>1</v>
      </c>
      <c r="E5" s="4">
        <f t="shared" ref="E5:E36" si="0">SUMIFS(Customers,Quarter,$B5,Compsny,$O$2)</f>
        <v>0</v>
      </c>
      <c r="F5" s="4">
        <f t="shared" ref="F5:F36" si="1">SUMIFS(Arrears_Greater_than_60_days,Quarter,$B5,Compsny,$O$2)</f>
        <v>0</v>
      </c>
      <c r="G5" s="16" t="e">
        <f t="shared" ref="G5:G64" si="2">F5/E5</f>
        <v>#DIV/0!</v>
      </c>
      <c r="H5" s="4">
        <f t="shared" ref="H5:H36" si="3">SUMIFS(Final_Termination_Notices,Quarter,$B5,Compsny,$O$2)</f>
        <v>0</v>
      </c>
      <c r="I5" s="4">
        <f t="shared" ref="I5:I36" si="4">SUMIFS(Accounts_Terminated,Quarter,$B5,Compsny,$O$2)</f>
        <v>0</v>
      </c>
      <c r="J5" s="5">
        <f t="shared" ref="J5:J36" si="5">SUMIFS(Sales,Quarter,$B5,Compsny,$O$2)</f>
        <v>0</v>
      </c>
      <c r="L5" s="4">
        <f>_xlfn.STDEV.P(F5:F44)</f>
        <v>59480.741977782185</v>
      </c>
      <c r="M5" s="7" t="s">
        <v>85</v>
      </c>
      <c r="Q5" t="s">
        <v>26</v>
      </c>
    </row>
    <row r="6" spans="2:17" x14ac:dyDescent="0.45">
      <c r="B6" s="3">
        <v>201006</v>
      </c>
      <c r="C6" s="3">
        <f t="shared" ref="C6:C64" si="6">ROUND(B6/100,0)</f>
        <v>2010</v>
      </c>
      <c r="D6" s="3">
        <v>2</v>
      </c>
      <c r="E6" s="4">
        <f t="shared" si="0"/>
        <v>0</v>
      </c>
      <c r="F6" s="4">
        <f t="shared" si="1"/>
        <v>0</v>
      </c>
      <c r="G6" s="16" t="e">
        <f t="shared" si="2"/>
        <v>#DIV/0!</v>
      </c>
      <c r="H6" s="4">
        <f t="shared" si="3"/>
        <v>0</v>
      </c>
      <c r="I6" s="4">
        <f t="shared" si="4"/>
        <v>0</v>
      </c>
      <c r="J6" s="5">
        <f t="shared" si="5"/>
        <v>0</v>
      </c>
      <c r="M6" s="7"/>
      <c r="Q6" t="s">
        <v>21</v>
      </c>
    </row>
    <row r="7" spans="2:17" x14ac:dyDescent="0.45">
      <c r="B7" s="3">
        <v>201009</v>
      </c>
      <c r="C7" s="3">
        <f t="shared" si="6"/>
        <v>2010</v>
      </c>
      <c r="D7" s="3">
        <v>3</v>
      </c>
      <c r="E7" s="4">
        <f t="shared" si="0"/>
        <v>0</v>
      </c>
      <c r="F7" s="4">
        <f t="shared" si="1"/>
        <v>0</v>
      </c>
      <c r="G7" s="16" t="e">
        <f t="shared" si="2"/>
        <v>#DIV/0!</v>
      </c>
      <c r="H7" s="4">
        <f t="shared" si="3"/>
        <v>0</v>
      </c>
      <c r="I7" s="4">
        <f t="shared" si="4"/>
        <v>0</v>
      </c>
      <c r="J7" s="5">
        <f t="shared" si="5"/>
        <v>0</v>
      </c>
      <c r="L7" s="4">
        <f>AVERAGE(F41:F44)</f>
        <v>113611.25</v>
      </c>
      <c r="M7" s="18" t="s">
        <v>88</v>
      </c>
      <c r="Q7" t="s">
        <v>20</v>
      </c>
    </row>
    <row r="8" spans="2:17" x14ac:dyDescent="0.45">
      <c r="B8" s="3">
        <v>201012</v>
      </c>
      <c r="C8" s="3">
        <f t="shared" si="6"/>
        <v>2010</v>
      </c>
      <c r="D8" s="3">
        <v>4</v>
      </c>
      <c r="E8" s="4">
        <f t="shared" si="0"/>
        <v>0</v>
      </c>
      <c r="F8" s="4">
        <f t="shared" si="1"/>
        <v>0</v>
      </c>
      <c r="G8" s="16" t="e">
        <f t="shared" si="2"/>
        <v>#DIV/0!</v>
      </c>
      <c r="H8" s="4">
        <f t="shared" si="3"/>
        <v>0</v>
      </c>
      <c r="I8" s="4">
        <f t="shared" si="4"/>
        <v>0</v>
      </c>
      <c r="J8" s="5">
        <f t="shared" si="5"/>
        <v>0</v>
      </c>
      <c r="L8" s="4">
        <f>AVERAGE(F65:F68)</f>
        <v>113347.25</v>
      </c>
      <c r="M8" s="18" t="s">
        <v>136</v>
      </c>
      <c r="Q8" t="s">
        <v>25</v>
      </c>
    </row>
    <row r="9" spans="2:17" x14ac:dyDescent="0.45">
      <c r="B9" s="3">
        <v>201103</v>
      </c>
      <c r="C9" s="3">
        <f t="shared" si="6"/>
        <v>2011</v>
      </c>
      <c r="D9" s="3">
        <f>D5</f>
        <v>1</v>
      </c>
      <c r="E9" s="4">
        <f t="shared" si="0"/>
        <v>0</v>
      </c>
      <c r="F9" s="4">
        <f t="shared" si="1"/>
        <v>0</v>
      </c>
      <c r="G9" s="16" t="e">
        <f t="shared" si="2"/>
        <v>#DIV/0!</v>
      </c>
      <c r="H9" s="4">
        <f t="shared" si="3"/>
        <v>0</v>
      </c>
      <c r="I9" s="4">
        <f t="shared" si="4"/>
        <v>0</v>
      </c>
      <c r="J9" s="5">
        <f t="shared" si="5"/>
        <v>0</v>
      </c>
      <c r="L9" s="4">
        <f>L8-L7</f>
        <v>-264</v>
      </c>
      <c r="M9" s="7" t="s">
        <v>137</v>
      </c>
      <c r="Q9" t="s">
        <v>19</v>
      </c>
    </row>
    <row r="10" spans="2:17" x14ac:dyDescent="0.45">
      <c r="B10" s="3">
        <v>201106</v>
      </c>
      <c r="C10" s="3">
        <f t="shared" si="6"/>
        <v>2011</v>
      </c>
      <c r="D10" s="3">
        <f t="shared" ref="D10:D68" si="7">D6</f>
        <v>2</v>
      </c>
      <c r="E10" s="4">
        <f t="shared" si="0"/>
        <v>0</v>
      </c>
      <c r="F10" s="4">
        <f t="shared" si="1"/>
        <v>0</v>
      </c>
      <c r="G10" s="16" t="e">
        <f t="shared" si="2"/>
        <v>#DIV/0!</v>
      </c>
      <c r="H10" s="4">
        <f t="shared" si="3"/>
        <v>0</v>
      </c>
      <c r="I10" s="4">
        <f t="shared" si="4"/>
        <v>0</v>
      </c>
      <c r="J10" s="5">
        <f t="shared" si="5"/>
        <v>0</v>
      </c>
      <c r="L10" s="4">
        <f>L5*2</f>
        <v>118961.48395556437</v>
      </c>
      <c r="M10" s="7" t="s">
        <v>90</v>
      </c>
      <c r="Q10" t="s">
        <v>24</v>
      </c>
    </row>
    <row r="11" spans="2:17" x14ac:dyDescent="0.45">
      <c r="B11" s="3">
        <v>201109</v>
      </c>
      <c r="C11" s="3">
        <f t="shared" si="6"/>
        <v>2011</v>
      </c>
      <c r="D11" s="3">
        <f t="shared" si="7"/>
        <v>3</v>
      </c>
      <c r="E11" s="4">
        <f t="shared" si="0"/>
        <v>0</v>
      </c>
      <c r="F11" s="4">
        <f t="shared" si="1"/>
        <v>0</v>
      </c>
      <c r="G11" s="16" t="e">
        <f t="shared" si="2"/>
        <v>#DIV/0!</v>
      </c>
      <c r="H11" s="4">
        <f t="shared" si="3"/>
        <v>0</v>
      </c>
      <c r="I11" s="4">
        <f t="shared" si="4"/>
        <v>0</v>
      </c>
      <c r="J11" s="5">
        <f t="shared" si="5"/>
        <v>0</v>
      </c>
      <c r="L11" t="s">
        <v>117</v>
      </c>
      <c r="M11" s="7"/>
      <c r="Q11" t="s">
        <v>22</v>
      </c>
    </row>
    <row r="12" spans="2:17" x14ac:dyDescent="0.45">
      <c r="B12" s="3">
        <v>201112</v>
      </c>
      <c r="C12" s="3">
        <f t="shared" si="6"/>
        <v>2011</v>
      </c>
      <c r="D12" s="3">
        <f t="shared" si="7"/>
        <v>4</v>
      </c>
      <c r="E12" s="4">
        <f t="shared" si="0"/>
        <v>0</v>
      </c>
      <c r="F12" s="4">
        <f t="shared" si="1"/>
        <v>0</v>
      </c>
      <c r="G12" s="16" t="e">
        <f t="shared" si="2"/>
        <v>#DIV/0!</v>
      </c>
      <c r="H12" s="4">
        <f t="shared" si="3"/>
        <v>0</v>
      </c>
      <c r="I12" s="4">
        <f t="shared" si="4"/>
        <v>0</v>
      </c>
      <c r="J12" s="5">
        <f t="shared" si="5"/>
        <v>0</v>
      </c>
      <c r="M12" s="7"/>
    </row>
    <row r="13" spans="2:17" x14ac:dyDescent="0.45">
      <c r="B13" s="3">
        <v>201203</v>
      </c>
      <c r="C13" s="3">
        <f t="shared" si="6"/>
        <v>2012</v>
      </c>
      <c r="D13" s="3">
        <f t="shared" si="7"/>
        <v>1</v>
      </c>
      <c r="E13" s="4">
        <f t="shared" si="0"/>
        <v>0</v>
      </c>
      <c r="F13" s="4">
        <f t="shared" si="1"/>
        <v>0</v>
      </c>
      <c r="G13" s="16" t="e">
        <f t="shared" si="2"/>
        <v>#DIV/0!</v>
      </c>
      <c r="H13" s="4">
        <f t="shared" si="3"/>
        <v>0</v>
      </c>
      <c r="I13" s="4">
        <f t="shared" si="4"/>
        <v>0</v>
      </c>
      <c r="J13" s="5">
        <f t="shared" si="5"/>
        <v>0</v>
      </c>
      <c r="M13" s="7"/>
      <c r="O13" s="15">
        <f>L9/L7</f>
        <v>-2.3237135406924932E-3</v>
      </c>
      <c r="P13" t="s">
        <v>169</v>
      </c>
    </row>
    <row r="14" spans="2:17" x14ac:dyDescent="0.45">
      <c r="B14" s="3">
        <v>201206</v>
      </c>
      <c r="C14" s="3">
        <f t="shared" si="6"/>
        <v>2012</v>
      </c>
      <c r="D14" s="3">
        <f t="shared" si="7"/>
        <v>2</v>
      </c>
      <c r="E14" s="4">
        <f t="shared" si="0"/>
        <v>0</v>
      </c>
      <c r="F14" s="4">
        <f t="shared" si="1"/>
        <v>0</v>
      </c>
      <c r="G14" s="16" t="e">
        <f t="shared" si="2"/>
        <v>#DIV/0!</v>
      </c>
      <c r="H14" s="4">
        <f t="shared" si="3"/>
        <v>0</v>
      </c>
      <c r="I14" s="4">
        <f t="shared" si="4"/>
        <v>0</v>
      </c>
      <c r="J14" s="5">
        <f t="shared" si="5"/>
        <v>0</v>
      </c>
      <c r="M14" s="7"/>
    </row>
    <row r="15" spans="2:17" x14ac:dyDescent="0.45">
      <c r="B15" s="3">
        <v>201209</v>
      </c>
      <c r="C15" s="3">
        <f t="shared" si="6"/>
        <v>2012</v>
      </c>
      <c r="D15" s="3">
        <f t="shared" si="7"/>
        <v>3</v>
      </c>
      <c r="E15" s="4">
        <f t="shared" si="0"/>
        <v>0</v>
      </c>
      <c r="F15" s="4">
        <f t="shared" si="1"/>
        <v>0</v>
      </c>
      <c r="G15" s="16" t="e">
        <f t="shared" si="2"/>
        <v>#DIV/0!</v>
      </c>
      <c r="H15" s="4">
        <f t="shared" si="3"/>
        <v>0</v>
      </c>
      <c r="I15" s="4">
        <f t="shared" si="4"/>
        <v>0</v>
      </c>
      <c r="J15" s="5">
        <f t="shared" si="5"/>
        <v>0</v>
      </c>
      <c r="M15" s="7"/>
    </row>
    <row r="16" spans="2:17" x14ac:dyDescent="0.45">
      <c r="B16" s="3">
        <v>201212</v>
      </c>
      <c r="C16" s="3">
        <f t="shared" si="6"/>
        <v>2012</v>
      </c>
      <c r="D16" s="3">
        <f t="shared" si="7"/>
        <v>4</v>
      </c>
      <c r="E16" s="4">
        <f t="shared" si="0"/>
        <v>0</v>
      </c>
      <c r="F16" s="4">
        <f t="shared" si="1"/>
        <v>0</v>
      </c>
      <c r="G16" s="16" t="e">
        <f t="shared" si="2"/>
        <v>#DIV/0!</v>
      </c>
      <c r="H16" s="4">
        <f t="shared" si="3"/>
        <v>0</v>
      </c>
      <c r="I16" s="4">
        <f t="shared" si="4"/>
        <v>0</v>
      </c>
      <c r="J16" s="5">
        <f t="shared" si="5"/>
        <v>0</v>
      </c>
      <c r="M16" s="7"/>
    </row>
    <row r="17" spans="2:13" x14ac:dyDescent="0.45">
      <c r="B17" s="3">
        <v>201303</v>
      </c>
      <c r="C17" s="3">
        <f t="shared" si="6"/>
        <v>2013</v>
      </c>
      <c r="D17" s="3">
        <f t="shared" si="7"/>
        <v>1</v>
      </c>
      <c r="E17" s="4">
        <f t="shared" si="0"/>
        <v>0</v>
      </c>
      <c r="F17" s="4">
        <f t="shared" si="1"/>
        <v>0</v>
      </c>
      <c r="G17" s="16" t="e">
        <f t="shared" si="2"/>
        <v>#DIV/0!</v>
      </c>
      <c r="H17" s="4">
        <f t="shared" si="3"/>
        <v>0</v>
      </c>
      <c r="I17" s="4">
        <f t="shared" si="4"/>
        <v>0</v>
      </c>
      <c r="J17" s="5">
        <f t="shared" si="5"/>
        <v>0</v>
      </c>
      <c r="M17" s="7"/>
    </row>
    <row r="18" spans="2:13" x14ac:dyDescent="0.45">
      <c r="B18" s="3">
        <v>201306</v>
      </c>
      <c r="C18" s="3">
        <f t="shared" si="6"/>
        <v>2013</v>
      </c>
      <c r="D18" s="3">
        <f t="shared" si="7"/>
        <v>2</v>
      </c>
      <c r="E18" s="4">
        <f t="shared" si="0"/>
        <v>0</v>
      </c>
      <c r="F18" s="4">
        <f t="shared" si="1"/>
        <v>0</v>
      </c>
      <c r="G18" s="16" t="e">
        <f t="shared" si="2"/>
        <v>#DIV/0!</v>
      </c>
      <c r="H18" s="4">
        <f t="shared" si="3"/>
        <v>0</v>
      </c>
      <c r="I18" s="4">
        <f t="shared" si="4"/>
        <v>0</v>
      </c>
      <c r="J18" s="5">
        <f t="shared" si="5"/>
        <v>0</v>
      </c>
      <c r="M18" s="7"/>
    </row>
    <row r="19" spans="2:13" x14ac:dyDescent="0.45">
      <c r="B19" s="3">
        <v>201309</v>
      </c>
      <c r="C19" s="3">
        <f t="shared" si="6"/>
        <v>2013</v>
      </c>
      <c r="D19" s="3">
        <f t="shared" si="7"/>
        <v>3</v>
      </c>
      <c r="E19" s="4">
        <f t="shared" si="0"/>
        <v>0</v>
      </c>
      <c r="F19" s="4">
        <f t="shared" si="1"/>
        <v>0</v>
      </c>
      <c r="G19" s="16" t="e">
        <f t="shared" si="2"/>
        <v>#DIV/0!</v>
      </c>
      <c r="H19" s="4">
        <f t="shared" si="3"/>
        <v>0</v>
      </c>
      <c r="I19" s="4">
        <f t="shared" si="4"/>
        <v>0</v>
      </c>
      <c r="J19" s="5">
        <f t="shared" si="5"/>
        <v>0</v>
      </c>
      <c r="M19" s="7"/>
    </row>
    <row r="20" spans="2:13" x14ac:dyDescent="0.45">
      <c r="B20" s="3">
        <v>201312</v>
      </c>
      <c r="C20" s="3">
        <f t="shared" si="6"/>
        <v>2013</v>
      </c>
      <c r="D20" s="3">
        <f t="shared" si="7"/>
        <v>4</v>
      </c>
      <c r="E20" s="4">
        <f t="shared" si="0"/>
        <v>0</v>
      </c>
      <c r="F20" s="4">
        <f t="shared" si="1"/>
        <v>0</v>
      </c>
      <c r="G20" s="16" t="e">
        <f t="shared" si="2"/>
        <v>#DIV/0!</v>
      </c>
      <c r="H20" s="4">
        <f t="shared" si="3"/>
        <v>0</v>
      </c>
      <c r="I20" s="4">
        <f t="shared" si="4"/>
        <v>0</v>
      </c>
      <c r="J20" s="5">
        <f t="shared" si="5"/>
        <v>0</v>
      </c>
      <c r="M20" s="7"/>
    </row>
    <row r="21" spans="2:13" x14ac:dyDescent="0.45">
      <c r="B21" s="3">
        <v>201403</v>
      </c>
      <c r="C21" s="3">
        <f t="shared" si="6"/>
        <v>2014</v>
      </c>
      <c r="D21" s="3">
        <f t="shared" si="7"/>
        <v>1</v>
      </c>
      <c r="E21" s="4">
        <f t="shared" si="0"/>
        <v>1035469</v>
      </c>
      <c r="F21" s="4">
        <f t="shared" si="1"/>
        <v>133606</v>
      </c>
      <c r="G21" s="16">
        <f t="shared" si="2"/>
        <v>0.12902945428593227</v>
      </c>
      <c r="H21" s="4">
        <f t="shared" si="3"/>
        <v>5939</v>
      </c>
      <c r="I21" s="4">
        <f t="shared" si="4"/>
        <v>552</v>
      </c>
      <c r="J21" s="5">
        <f t="shared" si="5"/>
        <v>161321103</v>
      </c>
    </row>
    <row r="22" spans="2:13" x14ac:dyDescent="0.45">
      <c r="B22" s="3">
        <v>201406</v>
      </c>
      <c r="C22" s="3">
        <f t="shared" si="6"/>
        <v>2014</v>
      </c>
      <c r="D22" s="3">
        <f t="shared" si="7"/>
        <v>2</v>
      </c>
      <c r="E22" s="4">
        <f t="shared" si="0"/>
        <v>1036332</v>
      </c>
      <c r="F22" s="4">
        <f t="shared" si="1"/>
        <v>140656</v>
      </c>
      <c r="G22" s="16">
        <f t="shared" si="2"/>
        <v>0.13572484493386289</v>
      </c>
      <c r="H22" s="4">
        <f t="shared" si="3"/>
        <v>6944</v>
      </c>
      <c r="I22" s="4">
        <f t="shared" si="4"/>
        <v>2693</v>
      </c>
      <c r="J22" s="5">
        <f t="shared" si="5"/>
        <v>149593178</v>
      </c>
    </row>
    <row r="23" spans="2:13" x14ac:dyDescent="0.45">
      <c r="B23" s="3">
        <v>201409</v>
      </c>
      <c r="C23" s="3">
        <f t="shared" si="6"/>
        <v>2014</v>
      </c>
      <c r="D23" s="3">
        <f t="shared" si="7"/>
        <v>3</v>
      </c>
      <c r="E23" s="4">
        <f t="shared" si="0"/>
        <v>1039748</v>
      </c>
      <c r="F23" s="4">
        <f t="shared" si="1"/>
        <v>137214</v>
      </c>
      <c r="G23" s="16">
        <f t="shared" si="2"/>
        <v>0.13196851544797394</v>
      </c>
      <c r="H23" s="4">
        <f t="shared" si="3"/>
        <v>6497</v>
      </c>
      <c r="I23" s="4">
        <f t="shared" si="4"/>
        <v>2676</v>
      </c>
      <c r="J23" s="5">
        <f t="shared" si="5"/>
        <v>186289009.28999999</v>
      </c>
    </row>
    <row r="24" spans="2:13" x14ac:dyDescent="0.45">
      <c r="B24" s="3">
        <v>201412</v>
      </c>
      <c r="C24" s="3">
        <f t="shared" si="6"/>
        <v>2014</v>
      </c>
      <c r="D24" s="3">
        <f t="shared" si="7"/>
        <v>4</v>
      </c>
      <c r="E24" s="4">
        <f t="shared" si="0"/>
        <v>1040884</v>
      </c>
      <c r="F24" s="4">
        <f t="shared" si="1"/>
        <v>129311</v>
      </c>
      <c r="G24" s="16">
        <f t="shared" si="2"/>
        <v>0.12423190288254983</v>
      </c>
      <c r="H24" s="4">
        <f t="shared" si="3"/>
        <v>5749</v>
      </c>
      <c r="I24" s="4">
        <f t="shared" si="4"/>
        <v>845</v>
      </c>
      <c r="J24" s="5">
        <f t="shared" si="5"/>
        <v>139071442</v>
      </c>
    </row>
    <row r="25" spans="2:13" x14ac:dyDescent="0.45">
      <c r="B25" s="3">
        <v>201503</v>
      </c>
      <c r="C25" s="3">
        <f t="shared" si="6"/>
        <v>2015</v>
      </c>
      <c r="D25" s="3">
        <f t="shared" si="7"/>
        <v>1</v>
      </c>
      <c r="E25" s="4">
        <f t="shared" si="0"/>
        <v>1041197</v>
      </c>
      <c r="F25" s="4">
        <f t="shared" si="1"/>
        <v>127486</v>
      </c>
      <c r="G25" s="16">
        <f t="shared" si="2"/>
        <v>0.12244176654369922</v>
      </c>
      <c r="H25" s="4">
        <f t="shared" si="3"/>
        <v>5767</v>
      </c>
      <c r="I25" s="4">
        <f t="shared" si="4"/>
        <v>1364</v>
      </c>
      <c r="J25" s="5">
        <f t="shared" si="5"/>
        <v>155507041</v>
      </c>
    </row>
    <row r="26" spans="2:13" x14ac:dyDescent="0.45">
      <c r="B26" s="3">
        <v>201506</v>
      </c>
      <c r="C26" s="3">
        <f t="shared" si="6"/>
        <v>2015</v>
      </c>
      <c r="D26" s="3">
        <f t="shared" si="7"/>
        <v>2</v>
      </c>
      <c r="E26" s="4">
        <f t="shared" si="0"/>
        <v>1043611</v>
      </c>
      <c r="F26" s="4">
        <f t="shared" si="1"/>
        <v>136788</v>
      </c>
      <c r="G26" s="16">
        <f t="shared" si="2"/>
        <v>0.13107182657139491</v>
      </c>
      <c r="H26" s="4">
        <f t="shared" si="3"/>
        <v>5817</v>
      </c>
      <c r="I26" s="4">
        <f t="shared" si="4"/>
        <v>2174</v>
      </c>
      <c r="J26" s="5">
        <f t="shared" si="5"/>
        <v>123955794</v>
      </c>
    </row>
    <row r="27" spans="2:13" x14ac:dyDescent="0.45">
      <c r="B27" s="3">
        <v>201509</v>
      </c>
      <c r="C27" s="3">
        <f t="shared" si="6"/>
        <v>2015</v>
      </c>
      <c r="D27" s="3">
        <f t="shared" si="7"/>
        <v>3</v>
      </c>
      <c r="E27" s="4">
        <f t="shared" si="0"/>
        <v>1045342</v>
      </c>
      <c r="F27" s="4">
        <f t="shared" si="1"/>
        <v>125072</v>
      </c>
      <c r="G27" s="16">
        <f t="shared" si="2"/>
        <v>0.11964696721264428</v>
      </c>
      <c r="H27" s="4">
        <f t="shared" si="3"/>
        <v>5634</v>
      </c>
      <c r="I27" s="4">
        <f t="shared" si="4"/>
        <v>1473</v>
      </c>
      <c r="J27" s="5">
        <f t="shared" si="5"/>
        <v>211509867</v>
      </c>
    </row>
    <row r="28" spans="2:13" x14ac:dyDescent="0.45">
      <c r="B28" s="3">
        <v>201512</v>
      </c>
      <c r="C28" s="3">
        <f t="shared" si="6"/>
        <v>2015</v>
      </c>
      <c r="D28" s="3">
        <f t="shared" si="7"/>
        <v>4</v>
      </c>
      <c r="E28" s="4">
        <f t="shared" si="0"/>
        <v>1044734</v>
      </c>
      <c r="F28" s="4">
        <f t="shared" si="1"/>
        <v>128445</v>
      </c>
      <c r="G28" s="16">
        <f t="shared" si="2"/>
        <v>0.12294517073245438</v>
      </c>
      <c r="H28" s="4">
        <f t="shared" si="3"/>
        <v>5785</v>
      </c>
      <c r="I28" s="4">
        <f t="shared" si="4"/>
        <v>523</v>
      </c>
      <c r="J28" s="5">
        <f t="shared" si="5"/>
        <v>123745640</v>
      </c>
    </row>
    <row r="29" spans="2:13" x14ac:dyDescent="0.45">
      <c r="B29" s="3">
        <v>201603</v>
      </c>
      <c r="C29" s="3">
        <f t="shared" si="6"/>
        <v>2016</v>
      </c>
      <c r="D29" s="3">
        <f t="shared" si="7"/>
        <v>1</v>
      </c>
      <c r="E29" s="4">
        <f t="shared" si="0"/>
        <v>1043882</v>
      </c>
      <c r="F29" s="4">
        <f t="shared" si="1"/>
        <v>117808</v>
      </c>
      <c r="G29" s="16">
        <f t="shared" si="2"/>
        <v>0.11285566759461318</v>
      </c>
      <c r="H29" s="4">
        <f t="shared" si="3"/>
        <v>5485</v>
      </c>
      <c r="I29" s="4">
        <f t="shared" si="4"/>
        <v>1197</v>
      </c>
      <c r="J29" s="5">
        <f t="shared" si="5"/>
        <v>110919025</v>
      </c>
    </row>
    <row r="30" spans="2:13" x14ac:dyDescent="0.45">
      <c r="B30" s="3">
        <v>201606</v>
      </c>
      <c r="C30" s="3">
        <f t="shared" si="6"/>
        <v>2016</v>
      </c>
      <c r="D30" s="3">
        <f t="shared" si="7"/>
        <v>2</v>
      </c>
      <c r="E30" s="4">
        <f t="shared" si="0"/>
        <v>1045552</v>
      </c>
      <c r="F30" s="4">
        <f t="shared" si="1"/>
        <v>118881</v>
      </c>
      <c r="G30" s="16">
        <f t="shared" si="2"/>
        <v>0.11370166189725618</v>
      </c>
      <c r="H30" s="4">
        <f t="shared" si="3"/>
        <v>5461</v>
      </c>
      <c r="I30" s="4">
        <f t="shared" si="4"/>
        <v>2375</v>
      </c>
      <c r="J30" s="5">
        <f t="shared" si="5"/>
        <v>131103480</v>
      </c>
    </row>
    <row r="31" spans="2:13" x14ac:dyDescent="0.45">
      <c r="B31" s="3">
        <v>201609</v>
      </c>
      <c r="C31" s="3">
        <f t="shared" si="6"/>
        <v>2016</v>
      </c>
      <c r="D31" s="3">
        <f t="shared" si="7"/>
        <v>3</v>
      </c>
      <c r="E31" s="4">
        <f t="shared" si="0"/>
        <v>1047832</v>
      </c>
      <c r="F31" s="4">
        <f t="shared" si="1"/>
        <v>111634</v>
      </c>
      <c r="G31" s="16">
        <f t="shared" si="2"/>
        <v>0.10653807098847907</v>
      </c>
      <c r="H31" s="4">
        <f t="shared" si="3"/>
        <v>5275</v>
      </c>
      <c r="I31" s="4">
        <f t="shared" si="4"/>
        <v>1821</v>
      </c>
      <c r="J31" s="5">
        <f t="shared" si="5"/>
        <v>249618285</v>
      </c>
    </row>
    <row r="32" spans="2:13" x14ac:dyDescent="0.45">
      <c r="B32" s="3">
        <v>201612</v>
      </c>
      <c r="C32" s="3">
        <f t="shared" si="6"/>
        <v>2016</v>
      </c>
      <c r="D32" s="3">
        <f t="shared" si="7"/>
        <v>4</v>
      </c>
      <c r="E32" s="4">
        <f t="shared" si="0"/>
        <v>1047199</v>
      </c>
      <c r="F32" s="4">
        <f t="shared" si="1"/>
        <v>125974</v>
      </c>
      <c r="G32" s="16">
        <f t="shared" si="2"/>
        <v>0.1202961423759954</v>
      </c>
      <c r="H32" s="4">
        <f t="shared" si="3"/>
        <v>5884</v>
      </c>
      <c r="I32" s="4">
        <f t="shared" si="4"/>
        <v>515</v>
      </c>
      <c r="J32" s="5">
        <f t="shared" si="5"/>
        <v>127403600</v>
      </c>
    </row>
    <row r="33" spans="2:10" x14ac:dyDescent="0.45">
      <c r="B33" s="3">
        <v>201703</v>
      </c>
      <c r="C33" s="3">
        <f t="shared" si="6"/>
        <v>2017</v>
      </c>
      <c r="D33" s="3">
        <f t="shared" si="7"/>
        <v>1</v>
      </c>
      <c r="E33" s="4">
        <f t="shared" si="0"/>
        <v>1047497</v>
      </c>
      <c r="F33" s="4">
        <f t="shared" si="1"/>
        <v>112885</v>
      </c>
      <c r="G33" s="16">
        <f t="shared" si="2"/>
        <v>0.10776641842411004</v>
      </c>
      <c r="H33" s="4">
        <f t="shared" si="3"/>
        <v>5336</v>
      </c>
      <c r="I33" s="4">
        <f t="shared" si="4"/>
        <v>700</v>
      </c>
      <c r="J33" s="5">
        <f t="shared" si="5"/>
        <v>120641718</v>
      </c>
    </row>
    <row r="34" spans="2:10" x14ac:dyDescent="0.45">
      <c r="B34" s="3">
        <v>201706</v>
      </c>
      <c r="C34" s="3">
        <f t="shared" si="6"/>
        <v>2017</v>
      </c>
      <c r="D34" s="3">
        <f t="shared" si="7"/>
        <v>2</v>
      </c>
      <c r="E34" s="4">
        <f t="shared" si="0"/>
        <v>1048806</v>
      </c>
      <c r="F34" s="4">
        <f t="shared" si="1"/>
        <v>115976</v>
      </c>
      <c r="G34" s="16">
        <f t="shared" si="2"/>
        <v>0.11057907754150911</v>
      </c>
      <c r="H34" s="4">
        <f t="shared" si="3"/>
        <v>5786</v>
      </c>
      <c r="I34" s="4">
        <f t="shared" si="4"/>
        <v>789</v>
      </c>
      <c r="J34" s="5">
        <f t="shared" si="5"/>
        <v>142771028.38999999</v>
      </c>
    </row>
    <row r="35" spans="2:10" x14ac:dyDescent="0.45">
      <c r="B35" s="3">
        <v>201709</v>
      </c>
      <c r="C35" s="3">
        <f t="shared" si="6"/>
        <v>2017</v>
      </c>
      <c r="D35" s="3">
        <f t="shared" si="7"/>
        <v>3</v>
      </c>
      <c r="E35" s="4">
        <f t="shared" si="0"/>
        <v>1048214</v>
      </c>
      <c r="F35" s="4">
        <f t="shared" si="1"/>
        <v>112152</v>
      </c>
      <c r="G35" s="16">
        <f t="shared" si="2"/>
        <v>0.10699341928270373</v>
      </c>
      <c r="H35" s="4">
        <f t="shared" si="3"/>
        <v>9213</v>
      </c>
      <c r="I35" s="4">
        <f t="shared" si="4"/>
        <v>1521</v>
      </c>
      <c r="J35" s="5">
        <f t="shared" si="5"/>
        <v>202109949.99000001</v>
      </c>
    </row>
    <row r="36" spans="2:10" x14ac:dyDescent="0.45">
      <c r="B36" s="3">
        <v>201712</v>
      </c>
      <c r="C36" s="3">
        <f t="shared" si="6"/>
        <v>2017</v>
      </c>
      <c r="D36" s="3">
        <f t="shared" si="7"/>
        <v>4</v>
      </c>
      <c r="E36" s="4">
        <f t="shared" si="0"/>
        <v>156268</v>
      </c>
      <c r="F36" s="4">
        <f t="shared" si="1"/>
        <v>118133</v>
      </c>
      <c r="G36" s="16">
        <f t="shared" si="2"/>
        <v>0.75596411293418997</v>
      </c>
      <c r="H36" s="4">
        <f t="shared" si="3"/>
        <v>27348</v>
      </c>
      <c r="I36" s="4">
        <f t="shared" si="4"/>
        <v>358</v>
      </c>
      <c r="J36" s="5">
        <f t="shared" si="5"/>
        <v>128793678</v>
      </c>
    </row>
    <row r="37" spans="2:10" x14ac:dyDescent="0.45">
      <c r="B37" s="3">
        <v>201803</v>
      </c>
      <c r="C37" s="3">
        <f t="shared" si="6"/>
        <v>2018</v>
      </c>
      <c r="D37" s="3">
        <f t="shared" si="7"/>
        <v>1</v>
      </c>
      <c r="E37" s="4">
        <f t="shared" ref="E37:E68" si="8">SUMIFS(Customers,Quarter,$B37,Compsny,$O$2)</f>
        <v>1045805</v>
      </c>
      <c r="F37" s="4">
        <f t="shared" ref="F37:F68" si="9">SUMIFS(Arrears_Greater_than_60_days,Quarter,$B37,Compsny,$O$2)</f>
        <v>111431</v>
      </c>
      <c r="G37" s="16">
        <f t="shared" si="2"/>
        <v>0.10655045634702454</v>
      </c>
      <c r="H37" s="4">
        <f t="shared" ref="H37:H68" si="10">SUMIFS(Final_Termination_Notices,Quarter,$B37,Compsny,$O$2)</f>
        <v>28526</v>
      </c>
      <c r="I37" s="4">
        <f t="shared" ref="I37:I68" si="11">SUMIFS(Accounts_Terminated,Quarter,$B37,Compsny,$O$2)</f>
        <v>426</v>
      </c>
      <c r="J37" s="5">
        <f t="shared" ref="J37:J68" si="12">SUMIFS(Sales,Quarter,$B37,Compsny,$O$2)</f>
        <v>137054519</v>
      </c>
    </row>
    <row r="38" spans="2:10" x14ac:dyDescent="0.45">
      <c r="B38" s="3">
        <v>201806</v>
      </c>
      <c r="C38" s="3">
        <f t="shared" si="6"/>
        <v>2018</v>
      </c>
      <c r="D38" s="3">
        <f t="shared" si="7"/>
        <v>2</v>
      </c>
      <c r="E38" s="4">
        <f t="shared" si="8"/>
        <v>1047313</v>
      </c>
      <c r="F38" s="4">
        <f t="shared" si="9"/>
        <v>106307</v>
      </c>
      <c r="G38" s="16">
        <f t="shared" si="2"/>
        <v>0.10150451679679331</v>
      </c>
      <c r="H38" s="4">
        <f t="shared" si="10"/>
        <v>8878</v>
      </c>
      <c r="I38" s="4">
        <f t="shared" si="11"/>
        <v>2928</v>
      </c>
      <c r="J38" s="5">
        <f t="shared" si="12"/>
        <v>144978928</v>
      </c>
    </row>
    <row r="39" spans="2:10" x14ac:dyDescent="0.45">
      <c r="B39" s="3">
        <v>201809</v>
      </c>
      <c r="C39" s="3">
        <f t="shared" si="6"/>
        <v>2018</v>
      </c>
      <c r="D39" s="3">
        <f t="shared" si="7"/>
        <v>3</v>
      </c>
      <c r="E39" s="4">
        <f t="shared" si="8"/>
        <v>1048960</v>
      </c>
      <c r="F39" s="4">
        <f t="shared" si="9"/>
        <v>107854</v>
      </c>
      <c r="G39" s="16">
        <f t="shared" si="2"/>
        <v>0.10281993593654667</v>
      </c>
      <c r="H39" s="4">
        <f t="shared" si="10"/>
        <v>9311</v>
      </c>
      <c r="I39" s="4">
        <f t="shared" si="11"/>
        <v>1694</v>
      </c>
      <c r="J39" s="5">
        <f t="shared" si="12"/>
        <v>250900275</v>
      </c>
    </row>
    <row r="40" spans="2:10" x14ac:dyDescent="0.45">
      <c r="B40" s="3">
        <v>201812</v>
      </c>
      <c r="C40" s="3">
        <f t="shared" si="6"/>
        <v>2018</v>
      </c>
      <c r="D40" s="3">
        <f t="shared" si="7"/>
        <v>4</v>
      </c>
      <c r="E40" s="4">
        <f t="shared" si="8"/>
        <v>1049140</v>
      </c>
      <c r="F40" s="4">
        <f t="shared" si="9"/>
        <v>118168</v>
      </c>
      <c r="G40" s="16">
        <f t="shared" si="2"/>
        <v>0.11263320433879177</v>
      </c>
      <c r="H40" s="4">
        <f t="shared" si="10"/>
        <v>9856</v>
      </c>
      <c r="I40" s="4">
        <f t="shared" si="11"/>
        <v>244</v>
      </c>
      <c r="J40" s="5">
        <f t="shared" si="12"/>
        <v>137072409</v>
      </c>
    </row>
    <row r="41" spans="2:10" x14ac:dyDescent="0.45">
      <c r="B41" s="3">
        <v>201903</v>
      </c>
      <c r="C41" s="3">
        <f t="shared" si="6"/>
        <v>2019</v>
      </c>
      <c r="D41" s="3">
        <f t="shared" si="7"/>
        <v>1</v>
      </c>
      <c r="E41" s="4">
        <f t="shared" si="8"/>
        <v>1048781</v>
      </c>
      <c r="F41" s="4">
        <f t="shared" si="9"/>
        <v>107619</v>
      </c>
      <c r="G41" s="16">
        <f t="shared" si="2"/>
        <v>0.10261341500275081</v>
      </c>
      <c r="H41" s="4">
        <f t="shared" si="10"/>
        <v>9150</v>
      </c>
      <c r="I41" s="4">
        <f t="shared" si="11"/>
        <v>804</v>
      </c>
      <c r="J41" s="5">
        <f t="shared" si="12"/>
        <v>127338421</v>
      </c>
    </row>
    <row r="42" spans="2:10" x14ac:dyDescent="0.45">
      <c r="B42" s="3">
        <v>201906</v>
      </c>
      <c r="C42" s="3">
        <f t="shared" si="6"/>
        <v>2019</v>
      </c>
      <c r="D42" s="3">
        <f t="shared" si="7"/>
        <v>2</v>
      </c>
      <c r="E42" s="4">
        <f t="shared" si="8"/>
        <v>1050905</v>
      </c>
      <c r="F42" s="4">
        <f t="shared" si="9"/>
        <v>114554</v>
      </c>
      <c r="G42" s="16">
        <f t="shared" si="2"/>
        <v>0.10900509560807115</v>
      </c>
      <c r="H42" s="4">
        <f t="shared" si="10"/>
        <v>9467</v>
      </c>
      <c r="I42" s="4">
        <f t="shared" si="11"/>
        <v>2068</v>
      </c>
      <c r="J42" s="5">
        <f t="shared" si="12"/>
        <v>138353124.08000001</v>
      </c>
    </row>
    <row r="43" spans="2:10" x14ac:dyDescent="0.45">
      <c r="B43" s="3">
        <v>201909</v>
      </c>
      <c r="C43" s="3">
        <f t="shared" si="6"/>
        <v>2019</v>
      </c>
      <c r="D43" s="3">
        <f t="shared" si="7"/>
        <v>3</v>
      </c>
      <c r="E43" s="4">
        <f t="shared" si="8"/>
        <v>1000091</v>
      </c>
      <c r="F43" s="4">
        <f t="shared" si="9"/>
        <v>115333</v>
      </c>
      <c r="G43" s="16">
        <f t="shared" si="2"/>
        <v>0.11532250565198567</v>
      </c>
      <c r="H43" s="4">
        <f t="shared" si="10"/>
        <v>9268</v>
      </c>
      <c r="I43" s="4">
        <f t="shared" si="11"/>
        <v>2183</v>
      </c>
      <c r="J43" s="5">
        <f t="shared" si="12"/>
        <v>221324112.00999999</v>
      </c>
    </row>
    <row r="44" spans="2:10" x14ac:dyDescent="0.45">
      <c r="B44" s="3">
        <v>201912</v>
      </c>
      <c r="C44" s="3">
        <f t="shared" si="6"/>
        <v>2019</v>
      </c>
      <c r="D44" s="3">
        <f t="shared" si="7"/>
        <v>4</v>
      </c>
      <c r="E44" s="4">
        <f t="shared" si="8"/>
        <v>1328884</v>
      </c>
      <c r="F44" s="4">
        <f t="shared" si="9"/>
        <v>116939</v>
      </c>
      <c r="G44" s="16">
        <f t="shared" si="2"/>
        <v>8.7997898988926043E-2</v>
      </c>
      <c r="H44" s="4">
        <f t="shared" si="10"/>
        <v>9469</v>
      </c>
      <c r="I44" s="4">
        <f t="shared" si="11"/>
        <v>803</v>
      </c>
      <c r="J44" s="5">
        <f t="shared" si="12"/>
        <v>136957560.53</v>
      </c>
    </row>
    <row r="45" spans="2:10" x14ac:dyDescent="0.45">
      <c r="B45" s="3">
        <v>202003</v>
      </c>
      <c r="C45" s="3">
        <f t="shared" si="6"/>
        <v>2020</v>
      </c>
      <c r="D45" s="3">
        <f t="shared" si="7"/>
        <v>1</v>
      </c>
      <c r="E45" s="4">
        <f t="shared" si="8"/>
        <v>1053382</v>
      </c>
      <c r="F45" s="4">
        <f t="shared" si="9"/>
        <v>115408</v>
      </c>
      <c r="G45" s="16">
        <f t="shared" si="2"/>
        <v>0.10955949503598884</v>
      </c>
      <c r="H45" s="4">
        <f t="shared" si="10"/>
        <v>10179</v>
      </c>
      <c r="I45" s="4">
        <f t="shared" si="11"/>
        <v>458</v>
      </c>
      <c r="J45" s="5">
        <f t="shared" si="12"/>
        <v>119375184</v>
      </c>
    </row>
    <row r="46" spans="2:10" x14ac:dyDescent="0.45">
      <c r="B46" s="3">
        <v>202006</v>
      </c>
      <c r="C46" s="3">
        <f t="shared" si="6"/>
        <v>2020</v>
      </c>
      <c r="D46" s="3">
        <f t="shared" si="7"/>
        <v>2</v>
      </c>
      <c r="E46" s="4">
        <f t="shared" si="8"/>
        <v>1052485</v>
      </c>
      <c r="F46" s="4">
        <f t="shared" si="9"/>
        <v>113931</v>
      </c>
      <c r="G46" s="16">
        <f t="shared" si="2"/>
        <v>0.10824952374618166</v>
      </c>
      <c r="H46" s="4">
        <f t="shared" si="10"/>
        <v>5777</v>
      </c>
      <c r="I46" s="4">
        <f t="shared" si="11"/>
        <v>0</v>
      </c>
      <c r="J46" s="5">
        <f t="shared" si="12"/>
        <v>156821881</v>
      </c>
    </row>
    <row r="47" spans="2:10" x14ac:dyDescent="0.45">
      <c r="B47" s="3">
        <v>202009</v>
      </c>
      <c r="C47" s="3">
        <f t="shared" si="6"/>
        <v>2020</v>
      </c>
      <c r="D47" s="3">
        <f t="shared" si="7"/>
        <v>3</v>
      </c>
      <c r="E47" s="4">
        <f t="shared" si="8"/>
        <v>1055886</v>
      </c>
      <c r="F47" s="4">
        <f t="shared" si="9"/>
        <v>111865</v>
      </c>
      <c r="G47" s="16">
        <f t="shared" si="2"/>
        <v>0.10594420230971904</v>
      </c>
      <c r="H47" s="4">
        <f t="shared" si="10"/>
        <v>6029</v>
      </c>
      <c r="I47" s="4">
        <f t="shared" si="11"/>
        <v>0</v>
      </c>
      <c r="J47" s="5">
        <f t="shared" si="12"/>
        <v>241309400</v>
      </c>
    </row>
    <row r="48" spans="2:10" x14ac:dyDescent="0.45">
      <c r="B48" s="3">
        <v>202012</v>
      </c>
      <c r="C48" s="3">
        <f t="shared" si="6"/>
        <v>2020</v>
      </c>
      <c r="D48" s="3">
        <f t="shared" si="7"/>
        <v>4</v>
      </c>
      <c r="E48" s="4">
        <f t="shared" si="8"/>
        <v>1058471</v>
      </c>
      <c r="F48" s="4">
        <f t="shared" si="9"/>
        <v>118955</v>
      </c>
      <c r="G48" s="16">
        <f t="shared" si="2"/>
        <v>0.11238380645289289</v>
      </c>
      <c r="H48" s="4">
        <f t="shared" si="10"/>
        <v>5315</v>
      </c>
      <c r="I48" s="4">
        <f t="shared" si="11"/>
        <v>0</v>
      </c>
      <c r="J48" s="5">
        <f t="shared" si="12"/>
        <v>152531505</v>
      </c>
    </row>
    <row r="49" spans="2:10" x14ac:dyDescent="0.45">
      <c r="B49" s="3">
        <v>202103</v>
      </c>
      <c r="C49" s="3">
        <f t="shared" si="6"/>
        <v>2021</v>
      </c>
      <c r="D49" s="3">
        <f t="shared" si="7"/>
        <v>1</v>
      </c>
      <c r="E49" s="4">
        <f t="shared" si="8"/>
        <v>1056817</v>
      </c>
      <c r="F49" s="4">
        <f t="shared" si="9"/>
        <v>111168</v>
      </c>
      <c r="G49" s="16">
        <f t="shared" si="2"/>
        <v>0.10519134343978191</v>
      </c>
      <c r="H49" s="4">
        <f t="shared" si="10"/>
        <v>4997</v>
      </c>
      <c r="I49" s="4">
        <f t="shared" si="11"/>
        <v>0</v>
      </c>
      <c r="J49" s="5">
        <f t="shared" si="12"/>
        <v>145067167.59</v>
      </c>
    </row>
    <row r="50" spans="2:10" x14ac:dyDescent="0.45">
      <c r="B50" s="3">
        <v>202106</v>
      </c>
      <c r="C50" s="3">
        <f t="shared" si="6"/>
        <v>2021</v>
      </c>
      <c r="D50" s="3">
        <f t="shared" si="7"/>
        <v>2</v>
      </c>
      <c r="E50" s="4">
        <f t="shared" si="8"/>
        <v>1057614</v>
      </c>
      <c r="F50" s="4">
        <f t="shared" si="9"/>
        <v>113290</v>
      </c>
      <c r="G50" s="16">
        <f t="shared" si="2"/>
        <v>0.10711847611699543</v>
      </c>
      <c r="H50" s="4">
        <f t="shared" si="10"/>
        <v>4309</v>
      </c>
      <c r="I50" s="4">
        <f t="shared" si="11"/>
        <v>0</v>
      </c>
      <c r="J50" s="5">
        <f t="shared" si="12"/>
        <v>179631400.84999999</v>
      </c>
    </row>
    <row r="51" spans="2:10" x14ac:dyDescent="0.45">
      <c r="B51" s="3">
        <v>202109</v>
      </c>
      <c r="C51" s="3">
        <f t="shared" si="6"/>
        <v>2021</v>
      </c>
      <c r="D51" s="3">
        <f t="shared" si="7"/>
        <v>3</v>
      </c>
      <c r="E51" s="4">
        <f t="shared" si="8"/>
        <v>1059499</v>
      </c>
      <c r="F51" s="4">
        <f t="shared" si="9"/>
        <v>111647</v>
      </c>
      <c r="G51" s="16">
        <f t="shared" si="2"/>
        <v>0.10537716411247203</v>
      </c>
      <c r="H51" s="4">
        <f t="shared" si="10"/>
        <v>4710</v>
      </c>
      <c r="I51" s="4">
        <f t="shared" si="11"/>
        <v>0</v>
      </c>
      <c r="J51" s="5">
        <f t="shared" si="12"/>
        <v>258435157.19999999</v>
      </c>
    </row>
    <row r="52" spans="2:10" x14ac:dyDescent="0.45">
      <c r="B52" s="3">
        <v>202112</v>
      </c>
      <c r="C52" s="3">
        <f t="shared" si="6"/>
        <v>2021</v>
      </c>
      <c r="D52" s="3">
        <f t="shared" si="7"/>
        <v>4</v>
      </c>
      <c r="E52" s="4">
        <f t="shared" si="8"/>
        <v>1059906</v>
      </c>
      <c r="F52" s="4">
        <f t="shared" si="9"/>
        <v>119247</v>
      </c>
      <c r="G52" s="16">
        <f t="shared" si="2"/>
        <v>0.11250714686019327</v>
      </c>
      <c r="H52" s="4">
        <f t="shared" si="10"/>
        <v>4823</v>
      </c>
      <c r="I52" s="4">
        <f t="shared" si="11"/>
        <v>0</v>
      </c>
      <c r="J52" s="5">
        <f t="shared" si="12"/>
        <v>152170491.40000001</v>
      </c>
    </row>
    <row r="53" spans="2:10" x14ac:dyDescent="0.45">
      <c r="B53" s="3">
        <v>202203</v>
      </c>
      <c r="C53" s="3">
        <f t="shared" si="6"/>
        <v>2022</v>
      </c>
      <c r="D53" s="3">
        <f t="shared" si="7"/>
        <v>1</v>
      </c>
      <c r="E53" s="4">
        <f t="shared" si="8"/>
        <v>1059531</v>
      </c>
      <c r="F53" s="4">
        <f t="shared" si="9"/>
        <v>111101</v>
      </c>
      <c r="G53" s="16">
        <f t="shared" si="2"/>
        <v>0.10485865916145917</v>
      </c>
      <c r="H53" s="4">
        <f t="shared" si="10"/>
        <v>6681</v>
      </c>
      <c r="I53" s="4">
        <f t="shared" si="11"/>
        <v>0</v>
      </c>
      <c r="J53" s="5">
        <f t="shared" si="12"/>
        <v>155831672</v>
      </c>
    </row>
    <row r="54" spans="2:10" x14ac:dyDescent="0.45">
      <c r="B54" s="3">
        <v>202206</v>
      </c>
      <c r="C54" s="3">
        <f t="shared" si="6"/>
        <v>2022</v>
      </c>
      <c r="D54" s="3">
        <f t="shared" si="7"/>
        <v>2</v>
      </c>
      <c r="E54" s="4">
        <f t="shared" si="8"/>
        <v>1061913</v>
      </c>
      <c r="F54" s="4">
        <f t="shared" si="9"/>
        <v>119267</v>
      </c>
      <c r="G54" s="16">
        <f t="shared" si="2"/>
        <v>0.11231334393683852</v>
      </c>
      <c r="H54" s="4">
        <f t="shared" si="10"/>
        <v>6768</v>
      </c>
      <c r="I54" s="4">
        <f t="shared" si="11"/>
        <v>0</v>
      </c>
      <c r="J54" s="5">
        <f t="shared" si="12"/>
        <v>193725153.30000001</v>
      </c>
    </row>
    <row r="55" spans="2:10" x14ac:dyDescent="0.45">
      <c r="B55" s="3">
        <v>202209</v>
      </c>
      <c r="C55" s="3">
        <f t="shared" si="6"/>
        <v>2022</v>
      </c>
      <c r="D55" s="3">
        <f t="shared" si="7"/>
        <v>3</v>
      </c>
      <c r="E55" s="4">
        <f t="shared" si="8"/>
        <v>1064558</v>
      </c>
      <c r="F55" s="4">
        <f t="shared" si="9"/>
        <v>119248</v>
      </c>
      <c r="G55" s="16">
        <f t="shared" si="2"/>
        <v>0.11201644250477663</v>
      </c>
      <c r="H55" s="4">
        <f t="shared" si="10"/>
        <v>8183</v>
      </c>
      <c r="I55" s="4">
        <f t="shared" si="11"/>
        <v>5673</v>
      </c>
      <c r="J55" s="5">
        <f t="shared" si="12"/>
        <v>307017089.69999999</v>
      </c>
    </row>
    <row r="56" spans="2:10" x14ac:dyDescent="0.45">
      <c r="B56" s="3">
        <v>202212</v>
      </c>
      <c r="C56" s="3">
        <f t="shared" si="6"/>
        <v>2022</v>
      </c>
      <c r="D56" s="3">
        <f t="shared" si="7"/>
        <v>4</v>
      </c>
      <c r="E56" s="4">
        <f t="shared" si="8"/>
        <v>1064411</v>
      </c>
      <c r="F56" s="4">
        <f t="shared" si="9"/>
        <v>126457</v>
      </c>
      <c r="G56" s="16">
        <f t="shared" si="2"/>
        <v>0.11880467225536001</v>
      </c>
      <c r="H56" s="4">
        <f t="shared" si="10"/>
        <v>9921</v>
      </c>
      <c r="I56" s="4">
        <f t="shared" si="11"/>
        <v>936</v>
      </c>
      <c r="J56" s="5">
        <f t="shared" si="12"/>
        <v>164705636.80000001</v>
      </c>
    </row>
    <row r="57" spans="2:10" x14ac:dyDescent="0.45">
      <c r="B57" s="3">
        <v>202303</v>
      </c>
      <c r="C57" s="3">
        <f t="shared" si="6"/>
        <v>2023</v>
      </c>
      <c r="D57" s="3">
        <f t="shared" si="7"/>
        <v>1</v>
      </c>
      <c r="E57" s="4">
        <f t="shared" si="8"/>
        <v>1062481</v>
      </c>
      <c r="F57" s="4">
        <f t="shared" si="9"/>
        <v>106121</v>
      </c>
      <c r="G57" s="16">
        <f t="shared" si="2"/>
        <v>9.9880374331399804E-2</v>
      </c>
      <c r="H57" s="4">
        <f t="shared" si="10"/>
        <v>8345</v>
      </c>
      <c r="I57" s="4">
        <f t="shared" si="11"/>
        <v>885</v>
      </c>
      <c r="J57" s="5">
        <f t="shared" si="12"/>
        <v>132781202</v>
      </c>
    </row>
    <row r="58" spans="2:10" x14ac:dyDescent="0.45">
      <c r="B58" s="3">
        <v>202306</v>
      </c>
      <c r="C58" s="3">
        <f t="shared" si="6"/>
        <v>2023</v>
      </c>
      <c r="D58" s="3">
        <f t="shared" si="7"/>
        <v>2</v>
      </c>
      <c r="E58" s="4">
        <f t="shared" si="8"/>
        <v>1063801</v>
      </c>
      <c r="F58" s="4">
        <f t="shared" si="9"/>
        <v>120900</v>
      </c>
      <c r="G58" s="16">
        <f t="shared" si="2"/>
        <v>0.11364907534397881</v>
      </c>
      <c r="H58" s="4">
        <f t="shared" si="10"/>
        <v>9520</v>
      </c>
      <c r="I58" s="4">
        <f t="shared" si="11"/>
        <v>3918</v>
      </c>
      <c r="J58" s="5">
        <f t="shared" si="12"/>
        <v>151979413.40000001</v>
      </c>
    </row>
    <row r="59" spans="2:10" x14ac:dyDescent="0.45">
      <c r="B59" s="3">
        <v>202309</v>
      </c>
      <c r="C59" s="3">
        <f t="shared" si="6"/>
        <v>2023</v>
      </c>
      <c r="D59" s="3">
        <f t="shared" si="7"/>
        <v>3</v>
      </c>
      <c r="E59" s="4">
        <f t="shared" si="8"/>
        <v>1065360</v>
      </c>
      <c r="F59" s="4">
        <f t="shared" si="9"/>
        <v>114009</v>
      </c>
      <c r="G59" s="16">
        <f t="shared" si="2"/>
        <v>0.10701453029961704</v>
      </c>
      <c r="H59" s="4">
        <f t="shared" si="10"/>
        <v>9572</v>
      </c>
      <c r="I59" s="4">
        <f t="shared" si="11"/>
        <v>2519</v>
      </c>
      <c r="J59" s="5">
        <f t="shared" si="12"/>
        <v>246016625.09999999</v>
      </c>
    </row>
    <row r="60" spans="2:10" x14ac:dyDescent="0.45">
      <c r="B60" s="3">
        <v>202312</v>
      </c>
      <c r="C60" s="3">
        <f t="shared" si="6"/>
        <v>2023</v>
      </c>
      <c r="D60" s="3">
        <f t="shared" si="7"/>
        <v>4</v>
      </c>
      <c r="E60" s="4">
        <f t="shared" si="8"/>
        <v>1063849</v>
      </c>
      <c r="F60" s="4">
        <f t="shared" si="9"/>
        <v>120317</v>
      </c>
      <c r="G60" s="16">
        <f t="shared" si="2"/>
        <v>0.11309593748736897</v>
      </c>
      <c r="H60" s="4">
        <f t="shared" si="10"/>
        <v>9219</v>
      </c>
      <c r="I60" s="4">
        <f t="shared" si="11"/>
        <v>695</v>
      </c>
      <c r="J60" s="5">
        <f t="shared" si="12"/>
        <v>137226852.69999999</v>
      </c>
    </row>
    <row r="61" spans="2:10" x14ac:dyDescent="0.45">
      <c r="B61" s="3">
        <v>202403</v>
      </c>
      <c r="C61" s="3">
        <f t="shared" si="6"/>
        <v>2024</v>
      </c>
      <c r="D61" s="3">
        <f t="shared" si="7"/>
        <v>1</v>
      </c>
      <c r="E61" s="4">
        <f t="shared" si="8"/>
        <v>1062592</v>
      </c>
      <c r="F61" s="4">
        <f t="shared" si="9"/>
        <v>112104</v>
      </c>
      <c r="G61" s="16">
        <f t="shared" si="2"/>
        <v>0.10550051195567066</v>
      </c>
      <c r="H61" s="4">
        <f t="shared" si="10"/>
        <v>8980</v>
      </c>
      <c r="I61" s="4">
        <f t="shared" si="11"/>
        <v>1566</v>
      </c>
      <c r="J61" s="5">
        <f t="shared" si="12"/>
        <v>146137304</v>
      </c>
    </row>
    <row r="62" spans="2:10" x14ac:dyDescent="0.45">
      <c r="B62" s="3">
        <v>202406</v>
      </c>
      <c r="C62" s="3">
        <f t="shared" si="6"/>
        <v>2024</v>
      </c>
      <c r="D62" s="3">
        <f t="shared" si="7"/>
        <v>2</v>
      </c>
      <c r="E62" s="4">
        <f t="shared" si="8"/>
        <v>1063552</v>
      </c>
      <c r="F62" s="4">
        <f t="shared" si="9"/>
        <v>111582</v>
      </c>
      <c r="G62" s="16">
        <f t="shared" si="2"/>
        <v>0.10491447526778193</v>
      </c>
      <c r="H62" s="4">
        <f t="shared" si="10"/>
        <v>9397</v>
      </c>
      <c r="I62" s="4">
        <f t="shared" si="11"/>
        <v>2580</v>
      </c>
      <c r="J62" s="5">
        <f t="shared" si="12"/>
        <v>196854724.09999999</v>
      </c>
    </row>
    <row r="63" spans="2:10" x14ac:dyDescent="0.45">
      <c r="B63" s="3">
        <v>202409</v>
      </c>
      <c r="C63" s="3">
        <f t="shared" si="6"/>
        <v>2024</v>
      </c>
      <c r="D63" s="3">
        <f t="shared" si="7"/>
        <v>3</v>
      </c>
      <c r="E63" s="4">
        <f t="shared" si="8"/>
        <v>1067400</v>
      </c>
      <c r="F63" s="4">
        <f t="shared" si="9"/>
        <v>107370</v>
      </c>
      <c r="G63" s="16">
        <f t="shared" si="2"/>
        <v>0.10059021922428331</v>
      </c>
      <c r="H63" s="4">
        <f t="shared" si="10"/>
        <v>9836</v>
      </c>
      <c r="I63" s="4">
        <f t="shared" si="11"/>
        <v>3043</v>
      </c>
      <c r="J63" s="5">
        <f t="shared" si="12"/>
        <v>249767989</v>
      </c>
    </row>
    <row r="64" spans="2:10" x14ac:dyDescent="0.45">
      <c r="B64" s="3">
        <v>202412</v>
      </c>
      <c r="C64" s="3">
        <f t="shared" si="6"/>
        <v>2024</v>
      </c>
      <c r="D64" s="3">
        <f t="shared" si="7"/>
        <v>4</v>
      </c>
      <c r="E64" s="4">
        <f t="shared" si="8"/>
        <v>1067989</v>
      </c>
      <c r="F64" s="4">
        <f t="shared" si="9"/>
        <v>115650</v>
      </c>
      <c r="G64" s="16">
        <f t="shared" si="2"/>
        <v>0.10828763217598683</v>
      </c>
      <c r="H64" s="4">
        <f t="shared" si="10"/>
        <v>9205</v>
      </c>
      <c r="I64" s="4">
        <f t="shared" si="11"/>
        <v>1167</v>
      </c>
      <c r="J64" s="5">
        <f t="shared" si="12"/>
        <v>168046991.69999999</v>
      </c>
    </row>
    <row r="65" spans="2:10" x14ac:dyDescent="0.45">
      <c r="B65" s="3">
        <v>202503</v>
      </c>
      <c r="C65" s="3">
        <f t="shared" ref="C65:C68" si="13">ROUND(B65/100,0)</f>
        <v>2025</v>
      </c>
      <c r="D65" s="3">
        <f t="shared" si="7"/>
        <v>1</v>
      </c>
      <c r="E65" s="4">
        <f t="shared" si="8"/>
        <v>1067751</v>
      </c>
      <c r="F65" s="4">
        <f t="shared" si="9"/>
        <v>111145</v>
      </c>
      <c r="G65" s="16">
        <f t="shared" ref="G65:G68" si="14">F65/E65</f>
        <v>0.10409262084512214</v>
      </c>
      <c r="H65" s="4">
        <f t="shared" si="10"/>
        <v>9642</v>
      </c>
      <c r="I65" s="4">
        <f t="shared" si="11"/>
        <v>1524</v>
      </c>
      <c r="J65" s="5">
        <f t="shared" si="12"/>
        <v>162702696.5</v>
      </c>
    </row>
    <row r="66" spans="2:10" x14ac:dyDescent="0.45">
      <c r="B66" s="3">
        <v>202506</v>
      </c>
      <c r="C66" s="3">
        <f t="shared" si="13"/>
        <v>2025</v>
      </c>
      <c r="D66" s="3">
        <f t="shared" si="7"/>
        <v>2</v>
      </c>
      <c r="E66" s="4">
        <f t="shared" si="8"/>
        <v>1069205</v>
      </c>
      <c r="F66" s="4">
        <f t="shared" si="9"/>
        <v>112989</v>
      </c>
      <c r="G66" s="16">
        <f t="shared" si="14"/>
        <v>0.10567571232831871</v>
      </c>
      <c r="H66" s="4">
        <f t="shared" si="10"/>
        <v>9611</v>
      </c>
      <c r="I66" s="4">
        <f t="shared" si="11"/>
        <v>3090</v>
      </c>
      <c r="J66" s="5">
        <f t="shared" si="12"/>
        <v>187491649.19999999</v>
      </c>
    </row>
    <row r="67" spans="2:10" x14ac:dyDescent="0.45">
      <c r="B67" s="3">
        <v>202509</v>
      </c>
      <c r="C67" s="3">
        <f t="shared" si="13"/>
        <v>2025</v>
      </c>
      <c r="D67" s="3">
        <f t="shared" si="7"/>
        <v>3</v>
      </c>
      <c r="E67" s="4">
        <f t="shared" si="8"/>
        <v>1072549</v>
      </c>
      <c r="F67" s="4">
        <f t="shared" si="9"/>
        <v>108739</v>
      </c>
      <c r="G67" s="16">
        <f t="shared" si="14"/>
        <v>0.10138371300518671</v>
      </c>
      <c r="H67" s="4">
        <f t="shared" si="10"/>
        <v>10848</v>
      </c>
      <c r="I67" s="4">
        <f t="shared" si="11"/>
        <v>3903</v>
      </c>
      <c r="J67" s="5">
        <f t="shared" si="12"/>
        <v>247687621.59999999</v>
      </c>
    </row>
    <row r="68" spans="2:10" x14ac:dyDescent="0.45">
      <c r="B68" s="3">
        <v>202512</v>
      </c>
      <c r="C68" s="3">
        <f t="shared" si="13"/>
        <v>2025</v>
      </c>
      <c r="D68" s="3">
        <f t="shared" si="7"/>
        <v>4</v>
      </c>
      <c r="E68" s="4">
        <f t="shared" si="8"/>
        <v>1073800</v>
      </c>
      <c r="F68" s="4">
        <f t="shared" si="9"/>
        <v>120516</v>
      </c>
      <c r="G68" s="16">
        <f t="shared" si="14"/>
        <v>0.11223319053827528</v>
      </c>
      <c r="H68" s="4">
        <f t="shared" si="10"/>
        <v>9483</v>
      </c>
      <c r="I68" s="4">
        <f t="shared" si="11"/>
        <v>1540</v>
      </c>
      <c r="J68" s="5">
        <f t="shared" si="12"/>
        <v>175367355.59999999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73E15-7AA3-41ED-B783-A685BCE730E2}">
  <dimension ref="B2:Q68"/>
  <sheetViews>
    <sheetView workbookViewId="0">
      <selection activeCell="O20" sqref="O20"/>
    </sheetView>
  </sheetViews>
  <sheetFormatPr defaultRowHeight="14.25" x14ac:dyDescent="0.45"/>
  <cols>
    <col min="1" max="1" width="4.33203125" customWidth="1"/>
    <col min="2" max="2" width="9.06640625" customWidth="1"/>
    <col min="3" max="3" width="4.73046875" bestFit="1" customWidth="1"/>
    <col min="4" max="4" width="6.86328125" bestFit="1" customWidth="1"/>
    <col min="5" max="5" width="10.19921875" customWidth="1"/>
    <col min="6" max="6" width="12.06640625" customWidth="1"/>
    <col min="7" max="7" width="0" hidden="1" customWidth="1"/>
    <col min="8" max="8" width="10.796875" customWidth="1"/>
    <col min="9" max="9" width="11.86328125" customWidth="1"/>
    <col min="10" max="10" width="14.59765625" customWidth="1"/>
    <col min="11" max="11" width="2.86328125" customWidth="1"/>
    <col min="12" max="12" width="10.796875" customWidth="1"/>
    <col min="13" max="13" width="24.6640625" bestFit="1" customWidth="1"/>
    <col min="14" max="14" width="3" customWidth="1"/>
    <col min="16" max="16" width="14.59765625" bestFit="1" customWidth="1"/>
    <col min="17" max="17" width="17.19921875" bestFit="1" customWidth="1"/>
  </cols>
  <sheetData>
    <row r="2" spans="2:17" x14ac:dyDescent="0.45">
      <c r="C2" s="7" t="s">
        <v>127</v>
      </c>
      <c r="O2" t="s">
        <v>21</v>
      </c>
      <c r="P2" t="s">
        <v>98</v>
      </c>
      <c r="Q2" t="s">
        <v>27</v>
      </c>
    </row>
    <row r="3" spans="2:17" x14ac:dyDescent="0.45">
      <c r="Q3" t="s">
        <v>23</v>
      </c>
    </row>
    <row r="4" spans="2:17" ht="85.5" x14ac:dyDescent="0.45">
      <c r="B4" s="11" t="s">
        <v>29</v>
      </c>
      <c r="C4" s="11" t="s">
        <v>1</v>
      </c>
      <c r="D4" s="12" t="s">
        <v>29</v>
      </c>
      <c r="E4" s="12" t="s">
        <v>4</v>
      </c>
      <c r="F4" s="11" t="s">
        <v>78</v>
      </c>
      <c r="G4" s="11" t="s">
        <v>83</v>
      </c>
      <c r="H4" s="11" t="s">
        <v>79</v>
      </c>
      <c r="I4" s="11" t="s">
        <v>32</v>
      </c>
      <c r="J4" s="12" t="s">
        <v>11</v>
      </c>
      <c r="L4" s="11" t="s">
        <v>78</v>
      </c>
      <c r="Q4" t="s">
        <v>18</v>
      </c>
    </row>
    <row r="5" spans="2:17" x14ac:dyDescent="0.45">
      <c r="B5" s="3">
        <v>201003</v>
      </c>
      <c r="C5" s="3">
        <f>ROUND(B5/100,0)</f>
        <v>2010</v>
      </c>
      <c r="D5" s="3">
        <v>1</v>
      </c>
      <c r="E5" s="4">
        <f t="shared" ref="E5:E36" si="0">SUMIFS(Customers,Quarter,$B5,Compsny,$O$2)</f>
        <v>502515</v>
      </c>
      <c r="F5" s="4">
        <f t="shared" ref="F5:F36" si="1">SUMIFS(Arrears_Greater_than_60_days,Quarter,$B5,Compsny,$O$2)</f>
        <v>60900</v>
      </c>
      <c r="G5" s="16">
        <f t="shared" ref="G5:G64" si="2">F5/E5</f>
        <v>0.1211904122265007</v>
      </c>
      <c r="H5" s="4">
        <f t="shared" ref="H5:H36" si="3">SUMIFS(Final_Termination_Notices,Quarter,$B5,Compsny,$O$2)</f>
        <v>2482</v>
      </c>
      <c r="I5" s="4">
        <f t="shared" ref="I5:I36" si="4">SUMIFS(Accounts_Terminated,Quarter,$B5,Compsny,$O$2)</f>
        <v>682</v>
      </c>
      <c r="J5" s="5">
        <f t="shared" ref="J5:J36" si="5">SUMIFS(Sales,Quarter,$B5,Compsny,$O$2)</f>
        <v>97927089</v>
      </c>
      <c r="L5" s="4">
        <f>_xlfn.STDEV.P(F5:F44)</f>
        <v>10933.414409048986</v>
      </c>
      <c r="M5" s="7" t="s">
        <v>85</v>
      </c>
      <c r="Q5" t="s">
        <v>26</v>
      </c>
    </row>
    <row r="6" spans="2:17" x14ac:dyDescent="0.45">
      <c r="B6" s="3">
        <v>201006</v>
      </c>
      <c r="C6" s="3">
        <f t="shared" ref="C6:C64" si="6">ROUND(B6/100,0)</f>
        <v>2010</v>
      </c>
      <c r="D6" s="3">
        <v>2</v>
      </c>
      <c r="E6" s="4">
        <f t="shared" si="0"/>
        <v>504382</v>
      </c>
      <c r="F6" s="4">
        <f t="shared" si="1"/>
        <v>67377</v>
      </c>
      <c r="G6" s="16">
        <f t="shared" si="2"/>
        <v>0.13358327616766658</v>
      </c>
      <c r="H6" s="4">
        <f t="shared" si="3"/>
        <v>2341</v>
      </c>
      <c r="I6" s="4">
        <f t="shared" si="4"/>
        <v>1562</v>
      </c>
      <c r="J6" s="5">
        <f t="shared" si="5"/>
        <v>28968360</v>
      </c>
      <c r="M6" s="7"/>
      <c r="Q6" t="s">
        <v>21</v>
      </c>
    </row>
    <row r="7" spans="2:17" x14ac:dyDescent="0.45">
      <c r="B7" s="3">
        <v>201009</v>
      </c>
      <c r="C7" s="3">
        <f t="shared" si="6"/>
        <v>2010</v>
      </c>
      <c r="D7" s="3">
        <v>3</v>
      </c>
      <c r="E7" s="4">
        <f t="shared" si="0"/>
        <v>504793</v>
      </c>
      <c r="F7" s="4">
        <f t="shared" si="1"/>
        <v>69148</v>
      </c>
      <c r="G7" s="16">
        <f t="shared" si="2"/>
        <v>0.13698288209226356</v>
      </c>
      <c r="H7" s="4">
        <f t="shared" si="3"/>
        <v>2396</v>
      </c>
      <c r="I7" s="4">
        <f t="shared" si="4"/>
        <v>750</v>
      </c>
      <c r="J7" s="5">
        <f t="shared" si="5"/>
        <v>21784065</v>
      </c>
      <c r="L7" s="4">
        <f>AVERAGE(F41:F44)</f>
        <v>43756.75</v>
      </c>
      <c r="M7" s="18" t="s">
        <v>88</v>
      </c>
      <c r="Q7" t="s">
        <v>20</v>
      </c>
    </row>
    <row r="8" spans="2:17" x14ac:dyDescent="0.45">
      <c r="B8" s="3">
        <v>201012</v>
      </c>
      <c r="C8" s="3">
        <f t="shared" si="6"/>
        <v>2010</v>
      </c>
      <c r="D8" s="3">
        <v>4</v>
      </c>
      <c r="E8" s="4">
        <f t="shared" si="0"/>
        <v>505804</v>
      </c>
      <c r="F8" s="4">
        <f t="shared" si="1"/>
        <v>65269</v>
      </c>
      <c r="G8" s="16">
        <f t="shared" si="2"/>
        <v>0.12904010249029269</v>
      </c>
      <c r="H8" s="4">
        <f t="shared" si="3"/>
        <v>2084</v>
      </c>
      <c r="I8" s="4">
        <f t="shared" si="4"/>
        <v>75</v>
      </c>
      <c r="J8" s="5">
        <f t="shared" si="5"/>
        <v>67040734</v>
      </c>
      <c r="L8" s="4">
        <f>AVERAGE(F65:F68)</f>
        <v>47814.25</v>
      </c>
      <c r="M8" s="18" t="s">
        <v>136</v>
      </c>
      <c r="Q8" t="s">
        <v>25</v>
      </c>
    </row>
    <row r="9" spans="2:17" x14ac:dyDescent="0.45">
      <c r="B9" s="3">
        <v>201103</v>
      </c>
      <c r="C9" s="3">
        <f t="shared" si="6"/>
        <v>2011</v>
      </c>
      <c r="D9" s="3">
        <f>D5</f>
        <v>1</v>
      </c>
      <c r="E9" s="4">
        <f t="shared" si="0"/>
        <v>506234</v>
      </c>
      <c r="F9" s="4">
        <f t="shared" si="1"/>
        <v>56033</v>
      </c>
      <c r="G9" s="16">
        <f t="shared" si="2"/>
        <v>0.11068596735896838</v>
      </c>
      <c r="H9" s="4">
        <f t="shared" si="3"/>
        <v>1871</v>
      </c>
      <c r="I9" s="4">
        <f t="shared" si="4"/>
        <v>943</v>
      </c>
      <c r="J9" s="5">
        <f t="shared" si="5"/>
        <v>89847170</v>
      </c>
      <c r="L9" s="4">
        <f>L8-L7</f>
        <v>4057.5</v>
      </c>
      <c r="M9" s="7" t="s">
        <v>137</v>
      </c>
      <c r="Q9" t="s">
        <v>19</v>
      </c>
    </row>
    <row r="10" spans="2:17" x14ac:dyDescent="0.45">
      <c r="B10" s="3">
        <v>201106</v>
      </c>
      <c r="C10" s="3">
        <f t="shared" si="6"/>
        <v>2011</v>
      </c>
      <c r="D10" s="3">
        <f t="shared" ref="D10:D68" si="7">D6</f>
        <v>2</v>
      </c>
      <c r="E10" s="4">
        <f t="shared" si="0"/>
        <v>507695</v>
      </c>
      <c r="F10" s="4">
        <f t="shared" si="1"/>
        <v>66779</v>
      </c>
      <c r="G10" s="16">
        <f t="shared" si="2"/>
        <v>0.13153369641221599</v>
      </c>
      <c r="H10" s="4">
        <f t="shared" si="3"/>
        <v>2740</v>
      </c>
      <c r="I10" s="4">
        <f t="shared" si="4"/>
        <v>1828</v>
      </c>
      <c r="J10" s="5">
        <f t="shared" si="5"/>
        <v>30854424</v>
      </c>
      <c r="L10" s="4">
        <f>L5*2</f>
        <v>21866.828818097973</v>
      </c>
      <c r="M10" s="7" t="s">
        <v>90</v>
      </c>
      <c r="Q10" t="s">
        <v>24</v>
      </c>
    </row>
    <row r="11" spans="2:17" x14ac:dyDescent="0.45">
      <c r="B11" s="3">
        <v>201109</v>
      </c>
      <c r="C11" s="3">
        <f t="shared" si="6"/>
        <v>2011</v>
      </c>
      <c r="D11" s="3">
        <f t="shared" si="7"/>
        <v>3</v>
      </c>
      <c r="E11" s="4">
        <f t="shared" si="0"/>
        <v>508987</v>
      </c>
      <c r="F11" s="4">
        <f t="shared" si="1"/>
        <v>72791</v>
      </c>
      <c r="G11" s="16">
        <f t="shared" si="2"/>
        <v>0.14301151109949764</v>
      </c>
      <c r="H11" s="4">
        <f t="shared" si="3"/>
        <v>2558</v>
      </c>
      <c r="I11" s="4">
        <f t="shared" si="4"/>
        <v>418</v>
      </c>
      <c r="J11" s="5">
        <f t="shared" si="5"/>
        <v>24563410</v>
      </c>
      <c r="L11" t="s">
        <v>117</v>
      </c>
      <c r="M11" s="7"/>
      <c r="Q11" t="s">
        <v>22</v>
      </c>
    </row>
    <row r="12" spans="2:17" x14ac:dyDescent="0.45">
      <c r="B12" s="3">
        <v>201112</v>
      </c>
      <c r="C12" s="3">
        <f t="shared" si="6"/>
        <v>2011</v>
      </c>
      <c r="D12" s="3">
        <f t="shared" si="7"/>
        <v>4</v>
      </c>
      <c r="E12" s="4">
        <f t="shared" si="0"/>
        <v>510026</v>
      </c>
      <c r="F12" s="4">
        <f t="shared" si="1"/>
        <v>64486</v>
      </c>
      <c r="G12" s="16">
        <f t="shared" si="2"/>
        <v>0.12643669146278816</v>
      </c>
      <c r="H12" s="4">
        <f t="shared" si="3"/>
        <v>2157</v>
      </c>
      <c r="I12" s="4">
        <f t="shared" si="4"/>
        <v>169</v>
      </c>
      <c r="J12" s="5">
        <f t="shared" si="5"/>
        <v>55722190</v>
      </c>
      <c r="M12" s="7"/>
    </row>
    <row r="13" spans="2:17" x14ac:dyDescent="0.45">
      <c r="B13" s="3">
        <v>201203</v>
      </c>
      <c r="C13" s="3">
        <f t="shared" si="6"/>
        <v>2012</v>
      </c>
      <c r="D13" s="3">
        <f t="shared" si="7"/>
        <v>1</v>
      </c>
      <c r="E13" s="4">
        <f t="shared" si="0"/>
        <v>511536</v>
      </c>
      <c r="F13" s="4">
        <f t="shared" si="1"/>
        <v>57050</v>
      </c>
      <c r="G13" s="16">
        <f t="shared" si="2"/>
        <v>0.11152685246004192</v>
      </c>
      <c r="H13" s="4">
        <f t="shared" si="3"/>
        <v>2164</v>
      </c>
      <c r="I13" s="4">
        <f t="shared" si="4"/>
        <v>457</v>
      </c>
      <c r="J13" s="5">
        <f t="shared" si="5"/>
        <v>66574024</v>
      </c>
      <c r="M13" s="7"/>
      <c r="O13" s="15">
        <f>L9/L7</f>
        <v>9.2728550452215938E-2</v>
      </c>
      <c r="P13" t="s">
        <v>169</v>
      </c>
    </row>
    <row r="14" spans="2:17" x14ac:dyDescent="0.45">
      <c r="B14" s="3">
        <v>201206</v>
      </c>
      <c r="C14" s="3">
        <f t="shared" si="6"/>
        <v>2012</v>
      </c>
      <c r="D14" s="3">
        <f t="shared" si="7"/>
        <v>2</v>
      </c>
      <c r="E14" s="4">
        <f t="shared" si="0"/>
        <v>513110</v>
      </c>
      <c r="F14" s="4">
        <f t="shared" si="1"/>
        <v>63135</v>
      </c>
      <c r="G14" s="16">
        <f t="shared" si="2"/>
        <v>0.12304379177954045</v>
      </c>
      <c r="H14" s="4">
        <f t="shared" si="3"/>
        <v>2022</v>
      </c>
      <c r="I14" s="4">
        <f t="shared" si="4"/>
        <v>1399</v>
      </c>
      <c r="J14" s="5">
        <f t="shared" si="5"/>
        <v>34112911</v>
      </c>
      <c r="M14" s="7"/>
    </row>
    <row r="15" spans="2:17" x14ac:dyDescent="0.45">
      <c r="B15" s="3">
        <v>201209</v>
      </c>
      <c r="C15" s="3">
        <f t="shared" si="6"/>
        <v>2012</v>
      </c>
      <c r="D15" s="3">
        <f t="shared" si="7"/>
        <v>3</v>
      </c>
      <c r="E15" s="4">
        <f t="shared" si="0"/>
        <v>515086</v>
      </c>
      <c r="F15" s="4">
        <f t="shared" si="1"/>
        <v>63557</v>
      </c>
      <c r="G15" s="16">
        <f t="shared" si="2"/>
        <v>0.12339104537882994</v>
      </c>
      <c r="H15" s="4">
        <f t="shared" si="3"/>
        <v>1890</v>
      </c>
      <c r="I15" s="4">
        <f t="shared" si="4"/>
        <v>1020</v>
      </c>
      <c r="J15" s="5">
        <f t="shared" si="5"/>
        <v>20467152</v>
      </c>
      <c r="M15" s="7"/>
    </row>
    <row r="16" spans="2:17" x14ac:dyDescent="0.45">
      <c r="B16" s="3">
        <v>201212</v>
      </c>
      <c r="C16" s="3">
        <f t="shared" si="6"/>
        <v>2012</v>
      </c>
      <c r="D16" s="3">
        <f t="shared" si="7"/>
        <v>4</v>
      </c>
      <c r="E16" s="4">
        <f t="shared" si="0"/>
        <v>516849</v>
      </c>
      <c r="F16" s="4">
        <f t="shared" si="1"/>
        <v>78293</v>
      </c>
      <c r="G16" s="16">
        <f t="shared" si="2"/>
        <v>0.15148138044186987</v>
      </c>
      <c r="H16" s="4">
        <f t="shared" si="3"/>
        <v>0</v>
      </c>
      <c r="I16" s="4">
        <f t="shared" si="4"/>
        <v>0</v>
      </c>
      <c r="J16" s="5">
        <f t="shared" si="5"/>
        <v>52855605</v>
      </c>
      <c r="M16" s="7"/>
    </row>
    <row r="17" spans="2:13" x14ac:dyDescent="0.45">
      <c r="B17" s="3">
        <v>201303</v>
      </c>
      <c r="C17" s="3">
        <f t="shared" si="6"/>
        <v>2013</v>
      </c>
      <c r="D17" s="3">
        <f t="shared" si="7"/>
        <v>1</v>
      </c>
      <c r="E17" s="4">
        <f t="shared" si="0"/>
        <v>516520</v>
      </c>
      <c r="F17" s="4">
        <f t="shared" si="1"/>
        <v>65819</v>
      </c>
      <c r="G17" s="16">
        <f t="shared" si="2"/>
        <v>0.12742778595214124</v>
      </c>
      <c r="H17" s="4">
        <f t="shared" si="3"/>
        <v>1529</v>
      </c>
      <c r="I17" s="4">
        <f t="shared" si="4"/>
        <v>76</v>
      </c>
      <c r="J17" s="5">
        <f t="shared" si="5"/>
        <v>84920693</v>
      </c>
      <c r="M17" s="7"/>
    </row>
    <row r="18" spans="2:13" x14ac:dyDescent="0.45">
      <c r="B18" s="3">
        <v>201306</v>
      </c>
      <c r="C18" s="3">
        <f t="shared" si="6"/>
        <v>2013</v>
      </c>
      <c r="D18" s="3">
        <f t="shared" si="7"/>
        <v>2</v>
      </c>
      <c r="E18" s="4">
        <f t="shared" si="0"/>
        <v>518443</v>
      </c>
      <c r="F18" s="4">
        <f t="shared" si="1"/>
        <v>69631</v>
      </c>
      <c r="G18" s="16">
        <f t="shared" si="2"/>
        <v>0.13430791813179077</v>
      </c>
      <c r="H18" s="4">
        <f t="shared" si="3"/>
        <v>1832</v>
      </c>
      <c r="I18" s="4">
        <f t="shared" si="4"/>
        <v>1187</v>
      </c>
      <c r="J18" s="5">
        <f t="shared" si="5"/>
        <v>29008262</v>
      </c>
      <c r="M18" s="7"/>
    </row>
    <row r="19" spans="2:13" x14ac:dyDescent="0.45">
      <c r="B19" s="3">
        <v>201309</v>
      </c>
      <c r="C19" s="3">
        <f t="shared" si="6"/>
        <v>2013</v>
      </c>
      <c r="D19" s="3">
        <f t="shared" si="7"/>
        <v>3</v>
      </c>
      <c r="E19" s="4">
        <f t="shared" si="0"/>
        <v>518562</v>
      </c>
      <c r="F19" s="4">
        <f t="shared" si="1"/>
        <v>68472</v>
      </c>
      <c r="G19" s="16">
        <f t="shared" si="2"/>
        <v>0.13204207018640007</v>
      </c>
      <c r="H19" s="4">
        <f t="shared" si="3"/>
        <v>2358</v>
      </c>
      <c r="I19" s="4">
        <f t="shared" si="4"/>
        <v>1233</v>
      </c>
      <c r="J19" s="5">
        <f t="shared" si="5"/>
        <v>22883624</v>
      </c>
      <c r="M19" s="7"/>
    </row>
    <row r="20" spans="2:13" x14ac:dyDescent="0.45">
      <c r="B20" s="3">
        <v>201312</v>
      </c>
      <c r="C20" s="3">
        <f t="shared" si="6"/>
        <v>2013</v>
      </c>
      <c r="D20" s="3">
        <f t="shared" si="7"/>
        <v>4</v>
      </c>
      <c r="E20" s="4">
        <f t="shared" si="0"/>
        <v>489975</v>
      </c>
      <c r="F20" s="4">
        <f t="shared" si="1"/>
        <v>57240</v>
      </c>
      <c r="G20" s="16">
        <f t="shared" si="2"/>
        <v>0.11682228685136997</v>
      </c>
      <c r="H20" s="4">
        <f t="shared" si="3"/>
        <v>9687</v>
      </c>
      <c r="I20" s="4">
        <f t="shared" si="4"/>
        <v>0</v>
      </c>
      <c r="J20" s="5">
        <f t="shared" si="5"/>
        <v>56906953.409999996</v>
      </c>
      <c r="M20" s="7"/>
    </row>
    <row r="21" spans="2:13" x14ac:dyDescent="0.45">
      <c r="B21" s="3">
        <v>201403</v>
      </c>
      <c r="C21" s="3">
        <f t="shared" si="6"/>
        <v>2014</v>
      </c>
      <c r="D21" s="3">
        <f t="shared" si="7"/>
        <v>1</v>
      </c>
      <c r="E21" s="4">
        <f t="shared" si="0"/>
        <v>481932</v>
      </c>
      <c r="F21" s="4">
        <f t="shared" si="1"/>
        <v>53542</v>
      </c>
      <c r="G21" s="16">
        <f t="shared" si="2"/>
        <v>0.11109866122191513</v>
      </c>
      <c r="H21" s="4">
        <f t="shared" si="3"/>
        <v>22336</v>
      </c>
      <c r="I21" s="4">
        <f t="shared" si="4"/>
        <v>325</v>
      </c>
      <c r="J21" s="5">
        <f t="shared" si="5"/>
        <v>92515157.370000005</v>
      </c>
    </row>
    <row r="22" spans="2:13" x14ac:dyDescent="0.45">
      <c r="B22" s="3">
        <v>201406</v>
      </c>
      <c r="C22" s="3">
        <f t="shared" si="6"/>
        <v>2014</v>
      </c>
      <c r="D22" s="3">
        <f t="shared" si="7"/>
        <v>2</v>
      </c>
      <c r="E22" s="4">
        <f t="shared" si="0"/>
        <v>482564</v>
      </c>
      <c r="F22" s="4">
        <f t="shared" si="1"/>
        <v>60017</v>
      </c>
      <c r="G22" s="16">
        <f t="shared" si="2"/>
        <v>0.12437106787907926</v>
      </c>
      <c r="H22" s="4">
        <f t="shared" si="3"/>
        <v>19336</v>
      </c>
      <c r="I22" s="4">
        <f t="shared" si="4"/>
        <v>1595</v>
      </c>
      <c r="J22" s="5">
        <f t="shared" si="5"/>
        <v>36704625</v>
      </c>
    </row>
    <row r="23" spans="2:13" x14ac:dyDescent="0.45">
      <c r="B23" s="3">
        <v>201409</v>
      </c>
      <c r="C23" s="3">
        <f t="shared" si="6"/>
        <v>2014</v>
      </c>
      <c r="D23" s="3">
        <f t="shared" si="7"/>
        <v>3</v>
      </c>
      <c r="E23" s="4">
        <f t="shared" si="0"/>
        <v>474556</v>
      </c>
      <c r="F23" s="4">
        <f t="shared" si="1"/>
        <v>54848</v>
      </c>
      <c r="G23" s="16">
        <f t="shared" si="2"/>
        <v>0.11557750823928051</v>
      </c>
      <c r="H23" s="4">
        <f t="shared" si="3"/>
        <v>17344</v>
      </c>
      <c r="I23" s="4">
        <f t="shared" si="4"/>
        <v>918</v>
      </c>
      <c r="J23" s="5">
        <f t="shared" si="5"/>
        <v>25080917.43</v>
      </c>
    </row>
    <row r="24" spans="2:13" x14ac:dyDescent="0.45">
      <c r="B24" s="3">
        <v>201412</v>
      </c>
      <c r="C24" s="3">
        <f t="shared" si="6"/>
        <v>2014</v>
      </c>
      <c r="D24" s="3">
        <f t="shared" si="7"/>
        <v>4</v>
      </c>
      <c r="E24" s="4">
        <f t="shared" si="0"/>
        <v>471689</v>
      </c>
      <c r="F24" s="4">
        <f t="shared" si="1"/>
        <v>48036</v>
      </c>
      <c r="G24" s="16">
        <f t="shared" si="2"/>
        <v>0.1018382875157148</v>
      </c>
      <c r="H24" s="4">
        <f t="shared" si="3"/>
        <v>16926</v>
      </c>
      <c r="I24" s="4">
        <f t="shared" si="4"/>
        <v>22</v>
      </c>
      <c r="J24" s="5">
        <f t="shared" si="5"/>
        <v>67767297.569999993</v>
      </c>
    </row>
    <row r="25" spans="2:13" x14ac:dyDescent="0.45">
      <c r="B25" s="3">
        <v>201503</v>
      </c>
      <c r="C25" s="3">
        <f t="shared" si="6"/>
        <v>2015</v>
      </c>
      <c r="D25" s="3">
        <f t="shared" si="7"/>
        <v>1</v>
      </c>
      <c r="E25" s="4">
        <f t="shared" si="0"/>
        <v>493020</v>
      </c>
      <c r="F25" s="4">
        <f t="shared" si="1"/>
        <v>47133</v>
      </c>
      <c r="G25" s="16">
        <f t="shared" si="2"/>
        <v>9.5600584154801022E-2</v>
      </c>
      <c r="H25" s="4">
        <f t="shared" si="3"/>
        <v>22980</v>
      </c>
      <c r="I25" s="4">
        <f t="shared" si="4"/>
        <v>202</v>
      </c>
      <c r="J25" s="5">
        <f t="shared" si="5"/>
        <v>101072153.19</v>
      </c>
    </row>
    <row r="26" spans="2:13" x14ac:dyDescent="0.45">
      <c r="B26" s="3">
        <v>201506</v>
      </c>
      <c r="C26" s="3">
        <f t="shared" si="6"/>
        <v>2015</v>
      </c>
      <c r="D26" s="3">
        <f t="shared" si="7"/>
        <v>2</v>
      </c>
      <c r="E26" s="4">
        <f t="shared" si="0"/>
        <v>491892</v>
      </c>
      <c r="F26" s="4">
        <f t="shared" si="1"/>
        <v>52880</v>
      </c>
      <c r="G26" s="16">
        <f t="shared" si="2"/>
        <v>0.10750327307620372</v>
      </c>
      <c r="H26" s="4">
        <f t="shared" si="3"/>
        <v>20923</v>
      </c>
      <c r="I26" s="4">
        <f t="shared" si="4"/>
        <v>3053</v>
      </c>
      <c r="J26" s="5">
        <f t="shared" si="5"/>
        <v>32191213.02</v>
      </c>
    </row>
    <row r="27" spans="2:13" x14ac:dyDescent="0.45">
      <c r="B27" s="3">
        <v>201509</v>
      </c>
      <c r="C27" s="3">
        <f t="shared" si="6"/>
        <v>2015</v>
      </c>
      <c r="D27" s="3">
        <f t="shared" si="7"/>
        <v>3</v>
      </c>
      <c r="E27" s="4">
        <f t="shared" si="0"/>
        <v>491428</v>
      </c>
      <c r="F27" s="4">
        <f t="shared" si="1"/>
        <v>46824</v>
      </c>
      <c r="G27" s="16">
        <f t="shared" si="2"/>
        <v>9.5281506141286207E-2</v>
      </c>
      <c r="H27" s="4">
        <f t="shared" si="3"/>
        <v>16586</v>
      </c>
      <c r="I27" s="4">
        <f t="shared" si="4"/>
        <v>1961</v>
      </c>
      <c r="J27" s="5">
        <f t="shared" si="5"/>
        <v>25715679.780000001</v>
      </c>
    </row>
    <row r="28" spans="2:13" x14ac:dyDescent="0.45">
      <c r="B28" s="3">
        <v>201512</v>
      </c>
      <c r="C28" s="3">
        <f t="shared" si="6"/>
        <v>2015</v>
      </c>
      <c r="D28" s="3">
        <f t="shared" si="7"/>
        <v>4</v>
      </c>
      <c r="E28" s="4">
        <f t="shared" si="0"/>
        <v>495199</v>
      </c>
      <c r="F28" s="4">
        <f t="shared" si="1"/>
        <v>44240</v>
      </c>
      <c r="G28" s="16">
        <f t="shared" si="2"/>
        <v>8.9337821764583533E-2</v>
      </c>
      <c r="H28" s="4">
        <f t="shared" si="3"/>
        <v>19748</v>
      </c>
      <c r="I28" s="4">
        <f t="shared" si="4"/>
        <v>99</v>
      </c>
      <c r="J28" s="5">
        <f t="shared" si="5"/>
        <v>66885703.350000001</v>
      </c>
    </row>
    <row r="29" spans="2:13" x14ac:dyDescent="0.45">
      <c r="B29" s="3">
        <v>201603</v>
      </c>
      <c r="C29" s="3">
        <f t="shared" si="6"/>
        <v>2016</v>
      </c>
      <c r="D29" s="3">
        <f t="shared" si="7"/>
        <v>1</v>
      </c>
      <c r="E29" s="4">
        <f t="shared" si="0"/>
        <v>491624</v>
      </c>
      <c r="F29" s="4">
        <f t="shared" si="1"/>
        <v>41997</v>
      </c>
      <c r="G29" s="16">
        <f t="shared" si="2"/>
        <v>8.5425040274681466E-2</v>
      </c>
      <c r="H29" s="4">
        <f t="shared" si="3"/>
        <v>21317</v>
      </c>
      <c r="I29" s="4">
        <f t="shared" si="4"/>
        <v>348</v>
      </c>
      <c r="J29" s="5">
        <f t="shared" si="5"/>
        <v>73486846.680000007</v>
      </c>
    </row>
    <row r="30" spans="2:13" x14ac:dyDescent="0.45">
      <c r="B30" s="3">
        <v>201606</v>
      </c>
      <c r="C30" s="3">
        <f t="shared" si="6"/>
        <v>2016</v>
      </c>
      <c r="D30" s="3">
        <f t="shared" si="7"/>
        <v>2</v>
      </c>
      <c r="E30" s="4">
        <f t="shared" si="0"/>
        <v>496955</v>
      </c>
      <c r="F30" s="4">
        <f t="shared" si="1"/>
        <v>46888</v>
      </c>
      <c r="G30" s="16">
        <f t="shared" si="2"/>
        <v>9.4350595124307032E-2</v>
      </c>
      <c r="H30" s="4">
        <f t="shared" si="3"/>
        <v>21059</v>
      </c>
      <c r="I30" s="4">
        <f t="shared" si="4"/>
        <v>2696</v>
      </c>
      <c r="J30" s="5">
        <f t="shared" si="5"/>
        <v>32100995.059999999</v>
      </c>
    </row>
    <row r="31" spans="2:13" x14ac:dyDescent="0.45">
      <c r="B31" s="3">
        <v>201609</v>
      </c>
      <c r="C31" s="3">
        <f t="shared" si="6"/>
        <v>2016</v>
      </c>
      <c r="D31" s="3">
        <f t="shared" si="7"/>
        <v>3</v>
      </c>
      <c r="E31" s="4">
        <f t="shared" si="0"/>
        <v>496157</v>
      </c>
      <c r="F31" s="4">
        <f t="shared" si="1"/>
        <v>44020</v>
      </c>
      <c r="G31" s="16">
        <f t="shared" si="2"/>
        <v>8.8721916651382529E-2</v>
      </c>
      <c r="H31" s="4">
        <f t="shared" si="3"/>
        <v>17537</v>
      </c>
      <c r="I31" s="4">
        <f t="shared" si="4"/>
        <v>1682</v>
      </c>
      <c r="J31" s="5">
        <f t="shared" si="5"/>
        <v>23492187.960000001</v>
      </c>
    </row>
    <row r="32" spans="2:13" x14ac:dyDescent="0.45">
      <c r="B32" s="3">
        <v>201612</v>
      </c>
      <c r="C32" s="3">
        <f t="shared" si="6"/>
        <v>2016</v>
      </c>
      <c r="D32" s="3">
        <f t="shared" si="7"/>
        <v>4</v>
      </c>
      <c r="E32" s="4">
        <f t="shared" si="0"/>
        <v>504359</v>
      </c>
      <c r="F32" s="4">
        <f t="shared" si="1"/>
        <v>39909</v>
      </c>
      <c r="G32" s="16">
        <f t="shared" si="2"/>
        <v>7.9128160695060457E-2</v>
      </c>
      <c r="H32" s="4">
        <f t="shared" si="3"/>
        <v>17866</v>
      </c>
      <c r="I32" s="4">
        <f t="shared" si="4"/>
        <v>56</v>
      </c>
      <c r="J32" s="5">
        <f t="shared" si="5"/>
        <v>66618702.369999997</v>
      </c>
    </row>
    <row r="33" spans="2:10" x14ac:dyDescent="0.45">
      <c r="B33" s="3">
        <v>201703</v>
      </c>
      <c r="C33" s="3">
        <f t="shared" si="6"/>
        <v>2017</v>
      </c>
      <c r="D33" s="3">
        <f t="shared" si="7"/>
        <v>1</v>
      </c>
      <c r="E33" s="4">
        <f t="shared" si="0"/>
        <v>509891</v>
      </c>
      <c r="F33" s="4">
        <f t="shared" si="1"/>
        <v>40542</v>
      </c>
      <c r="G33" s="16">
        <f t="shared" si="2"/>
        <v>7.9511111198275711E-2</v>
      </c>
      <c r="H33" s="4">
        <f t="shared" si="3"/>
        <v>22712</v>
      </c>
      <c r="I33" s="4">
        <f t="shared" si="4"/>
        <v>272</v>
      </c>
      <c r="J33" s="5">
        <f t="shared" si="5"/>
        <v>86434781.459999993</v>
      </c>
    </row>
    <row r="34" spans="2:10" x14ac:dyDescent="0.45">
      <c r="B34" s="3">
        <v>201706</v>
      </c>
      <c r="C34" s="3">
        <f t="shared" si="6"/>
        <v>2017</v>
      </c>
      <c r="D34" s="3">
        <f t="shared" si="7"/>
        <v>2</v>
      </c>
      <c r="E34" s="4">
        <f t="shared" si="0"/>
        <v>510624</v>
      </c>
      <c r="F34" s="4">
        <f t="shared" si="1"/>
        <v>46484</v>
      </c>
      <c r="G34" s="16">
        <f t="shared" si="2"/>
        <v>9.1033715610703766E-2</v>
      </c>
      <c r="H34" s="4">
        <f t="shared" si="3"/>
        <v>19975</v>
      </c>
      <c r="I34" s="4">
        <f t="shared" si="4"/>
        <v>1768</v>
      </c>
      <c r="J34" s="5">
        <f t="shared" si="5"/>
        <v>36731371.109999999</v>
      </c>
    </row>
    <row r="35" spans="2:10" x14ac:dyDescent="0.45">
      <c r="B35" s="3">
        <v>201709</v>
      </c>
      <c r="C35" s="3">
        <f t="shared" si="6"/>
        <v>2017</v>
      </c>
      <c r="D35" s="3">
        <f t="shared" si="7"/>
        <v>3</v>
      </c>
      <c r="E35" s="4">
        <f t="shared" si="0"/>
        <v>508748</v>
      </c>
      <c r="F35" s="4">
        <f t="shared" si="1"/>
        <v>42352</v>
      </c>
      <c r="G35" s="16">
        <f t="shared" si="2"/>
        <v>8.3247501710080427E-2</v>
      </c>
      <c r="H35" s="4">
        <f t="shared" si="3"/>
        <v>15625</v>
      </c>
      <c r="I35" s="4">
        <f t="shared" si="4"/>
        <v>1532</v>
      </c>
      <c r="J35" s="5">
        <f t="shared" si="5"/>
        <v>28348957.09</v>
      </c>
    </row>
    <row r="36" spans="2:10" x14ac:dyDescent="0.45">
      <c r="B36" s="3">
        <v>201712</v>
      </c>
      <c r="C36" s="3">
        <f t="shared" si="6"/>
        <v>2017</v>
      </c>
      <c r="D36" s="3">
        <f t="shared" si="7"/>
        <v>4</v>
      </c>
      <c r="E36" s="4">
        <f t="shared" si="0"/>
        <v>515230</v>
      </c>
      <c r="F36" s="4">
        <f t="shared" si="1"/>
        <v>40056</v>
      </c>
      <c r="G36" s="16">
        <f t="shared" si="2"/>
        <v>7.7743920190982668E-2</v>
      </c>
      <c r="H36" s="4">
        <f t="shared" si="3"/>
        <v>17731</v>
      </c>
      <c r="I36" s="4">
        <f t="shared" si="4"/>
        <v>1</v>
      </c>
      <c r="J36" s="5">
        <f t="shared" si="5"/>
        <v>76100275.609999999</v>
      </c>
    </row>
    <row r="37" spans="2:10" x14ac:dyDescent="0.45">
      <c r="B37" s="3">
        <v>201803</v>
      </c>
      <c r="C37" s="3">
        <f t="shared" si="6"/>
        <v>2018</v>
      </c>
      <c r="D37" s="3">
        <f t="shared" si="7"/>
        <v>1</v>
      </c>
      <c r="E37" s="4">
        <f t="shared" ref="E37:E68" si="8">SUMIFS(Customers,Quarter,$B37,Compsny,$O$2)</f>
        <v>515200</v>
      </c>
      <c r="F37" s="4">
        <f t="shared" ref="F37:F68" si="9">SUMIFS(Arrears_Greater_than_60_days,Quarter,$B37,Compsny,$O$2)</f>
        <v>43678</v>
      </c>
      <c r="G37" s="16">
        <f t="shared" si="2"/>
        <v>8.4778726708074528E-2</v>
      </c>
      <c r="H37" s="4">
        <f t="shared" ref="H37:H68" si="10">SUMIFS(Final_Termination_Notices,Quarter,$B37,Compsny,$O$2)</f>
        <v>21793</v>
      </c>
      <c r="I37" s="4">
        <f t="shared" ref="I37:I68" si="11">SUMIFS(Accounts_Terminated,Quarter,$B37,Compsny,$O$2)</f>
        <v>127</v>
      </c>
      <c r="J37" s="5">
        <f t="shared" ref="J37:J68" si="12">SUMIFS(Sales,Quarter,$B37,Compsny,$O$2)</f>
        <v>99891369.400000006</v>
      </c>
    </row>
    <row r="38" spans="2:10" x14ac:dyDescent="0.45">
      <c r="B38" s="3">
        <v>201806</v>
      </c>
      <c r="C38" s="3">
        <f t="shared" si="6"/>
        <v>2018</v>
      </c>
      <c r="D38" s="3">
        <f t="shared" si="7"/>
        <v>2</v>
      </c>
      <c r="E38" s="4">
        <f t="shared" si="8"/>
        <v>517432</v>
      </c>
      <c r="F38" s="4">
        <f t="shared" si="9"/>
        <v>49598</v>
      </c>
      <c r="G38" s="16">
        <f t="shared" si="2"/>
        <v>9.5854141220488881E-2</v>
      </c>
      <c r="H38" s="4">
        <f t="shared" si="10"/>
        <v>19796</v>
      </c>
      <c r="I38" s="4">
        <f t="shared" si="11"/>
        <v>1709</v>
      </c>
      <c r="J38" s="5">
        <f t="shared" si="12"/>
        <v>41124537.329999998</v>
      </c>
    </row>
    <row r="39" spans="2:10" x14ac:dyDescent="0.45">
      <c r="B39" s="3">
        <v>201809</v>
      </c>
      <c r="C39" s="3">
        <f t="shared" si="6"/>
        <v>2018</v>
      </c>
      <c r="D39" s="3">
        <f t="shared" si="7"/>
        <v>3</v>
      </c>
      <c r="E39" s="4">
        <f t="shared" si="8"/>
        <v>513497</v>
      </c>
      <c r="F39" s="4">
        <f t="shared" si="9"/>
        <v>42749</v>
      </c>
      <c r="G39" s="16">
        <f t="shared" si="2"/>
        <v>8.3250729799784609E-2</v>
      </c>
      <c r="H39" s="4">
        <f t="shared" si="10"/>
        <v>15045</v>
      </c>
      <c r="I39" s="4">
        <f t="shared" si="11"/>
        <v>1529</v>
      </c>
      <c r="J39" s="5">
        <f t="shared" si="12"/>
        <v>29305286.920000002</v>
      </c>
    </row>
    <row r="40" spans="2:10" x14ac:dyDescent="0.45">
      <c r="B40" s="3">
        <v>201812</v>
      </c>
      <c r="C40" s="3">
        <f t="shared" si="6"/>
        <v>2018</v>
      </c>
      <c r="D40" s="3">
        <f t="shared" si="7"/>
        <v>4</v>
      </c>
      <c r="E40" s="4">
        <f t="shared" si="8"/>
        <v>522017</v>
      </c>
      <c r="F40" s="4">
        <f t="shared" si="9"/>
        <v>41656</v>
      </c>
      <c r="G40" s="16">
        <f t="shared" si="2"/>
        <v>7.9798167492629551E-2</v>
      </c>
      <c r="H40" s="4">
        <f t="shared" si="10"/>
        <v>16387</v>
      </c>
      <c r="I40" s="4">
        <f t="shared" si="11"/>
        <v>2</v>
      </c>
      <c r="J40" s="5">
        <f t="shared" si="12"/>
        <v>94311774.219999999</v>
      </c>
    </row>
    <row r="41" spans="2:10" x14ac:dyDescent="0.45">
      <c r="B41" s="3">
        <v>201903</v>
      </c>
      <c r="C41" s="3">
        <f t="shared" si="6"/>
        <v>2019</v>
      </c>
      <c r="D41" s="3">
        <f t="shared" si="7"/>
        <v>1</v>
      </c>
      <c r="E41" s="4">
        <f t="shared" si="8"/>
        <v>525135</v>
      </c>
      <c r="F41" s="4">
        <f t="shared" si="9"/>
        <v>44880</v>
      </c>
      <c r="G41" s="16">
        <f t="shared" si="2"/>
        <v>8.5463737895969602E-2</v>
      </c>
      <c r="H41" s="4">
        <f t="shared" si="10"/>
        <v>23048</v>
      </c>
      <c r="I41" s="4">
        <f t="shared" si="11"/>
        <v>168</v>
      </c>
      <c r="J41" s="5">
        <f t="shared" si="12"/>
        <v>98527381.689999998</v>
      </c>
    </row>
    <row r="42" spans="2:10" x14ac:dyDescent="0.45">
      <c r="B42" s="3">
        <v>201906</v>
      </c>
      <c r="C42" s="3">
        <f t="shared" si="6"/>
        <v>2019</v>
      </c>
      <c r="D42" s="3">
        <f t="shared" si="7"/>
        <v>2</v>
      </c>
      <c r="E42" s="4">
        <f t="shared" si="8"/>
        <v>525484</v>
      </c>
      <c r="F42" s="4">
        <f t="shared" si="9"/>
        <v>48355</v>
      </c>
      <c r="G42" s="16">
        <f t="shared" si="2"/>
        <v>9.2019928294676909E-2</v>
      </c>
      <c r="H42" s="4">
        <f t="shared" si="10"/>
        <v>15885</v>
      </c>
      <c r="I42" s="4">
        <f t="shared" si="11"/>
        <v>2031</v>
      </c>
      <c r="J42" s="5">
        <f t="shared" si="12"/>
        <v>40312672.710000001</v>
      </c>
    </row>
    <row r="43" spans="2:10" x14ac:dyDescent="0.45">
      <c r="B43" s="3">
        <v>201909</v>
      </c>
      <c r="C43" s="3">
        <f t="shared" si="6"/>
        <v>2019</v>
      </c>
      <c r="D43" s="3">
        <f t="shared" si="7"/>
        <v>3</v>
      </c>
      <c r="E43" s="4">
        <f t="shared" si="8"/>
        <v>523017</v>
      </c>
      <c r="F43" s="4">
        <f t="shared" si="9"/>
        <v>40036</v>
      </c>
      <c r="G43" s="16">
        <f t="shared" si="2"/>
        <v>7.6548181034268484E-2</v>
      </c>
      <c r="H43" s="4">
        <f t="shared" si="10"/>
        <v>15857</v>
      </c>
      <c r="I43" s="4">
        <f t="shared" si="11"/>
        <v>2152</v>
      </c>
      <c r="J43" s="5">
        <f t="shared" si="12"/>
        <v>31195910.890000001</v>
      </c>
    </row>
    <row r="44" spans="2:10" x14ac:dyDescent="0.45">
      <c r="B44" s="3">
        <v>201912</v>
      </c>
      <c r="C44" s="3">
        <f t="shared" si="6"/>
        <v>2019</v>
      </c>
      <c r="D44" s="3">
        <f t="shared" si="7"/>
        <v>4</v>
      </c>
      <c r="E44" s="4">
        <f t="shared" si="8"/>
        <v>526987</v>
      </c>
      <c r="F44" s="4">
        <f t="shared" si="9"/>
        <v>41756</v>
      </c>
      <c r="G44" s="16">
        <f t="shared" si="2"/>
        <v>7.9235351156669895E-2</v>
      </c>
      <c r="H44" s="4">
        <f t="shared" si="10"/>
        <v>16393</v>
      </c>
      <c r="I44" s="4">
        <f t="shared" si="11"/>
        <v>0</v>
      </c>
      <c r="J44" s="5">
        <f t="shared" si="12"/>
        <v>88901601.469999999</v>
      </c>
    </row>
    <row r="45" spans="2:10" x14ac:dyDescent="0.45">
      <c r="B45" s="3">
        <v>202003</v>
      </c>
      <c r="C45" s="3">
        <f t="shared" si="6"/>
        <v>2020</v>
      </c>
      <c r="D45" s="3">
        <f t="shared" si="7"/>
        <v>1</v>
      </c>
      <c r="E45" s="4">
        <f t="shared" si="8"/>
        <v>522156</v>
      </c>
      <c r="F45" s="4">
        <f t="shared" si="9"/>
        <v>46657</v>
      </c>
      <c r="G45" s="16">
        <f t="shared" si="2"/>
        <v>8.9354522403266454E-2</v>
      </c>
      <c r="H45" s="4">
        <f t="shared" si="10"/>
        <v>23088</v>
      </c>
      <c r="I45" s="4">
        <f t="shared" si="11"/>
        <v>147</v>
      </c>
      <c r="J45" s="5">
        <f t="shared" si="12"/>
        <v>84856558.609999999</v>
      </c>
    </row>
    <row r="46" spans="2:10" x14ac:dyDescent="0.45">
      <c r="B46" s="3">
        <v>202006</v>
      </c>
      <c r="C46" s="3">
        <f t="shared" si="6"/>
        <v>2020</v>
      </c>
      <c r="D46" s="3">
        <f t="shared" si="7"/>
        <v>2</v>
      </c>
      <c r="E46" s="4">
        <f t="shared" si="8"/>
        <v>525254</v>
      </c>
      <c r="F46" s="4">
        <f t="shared" si="9"/>
        <v>58730</v>
      </c>
      <c r="G46" s="16">
        <f t="shared" si="2"/>
        <v>0.11181257068009001</v>
      </c>
      <c r="H46" s="4">
        <f t="shared" si="10"/>
        <v>0</v>
      </c>
      <c r="I46" s="4">
        <f t="shared" si="11"/>
        <v>0</v>
      </c>
      <c r="J46" s="5">
        <f t="shared" si="12"/>
        <v>40987294.350000001</v>
      </c>
    </row>
    <row r="47" spans="2:10" x14ac:dyDescent="0.45">
      <c r="B47" s="3">
        <v>202009</v>
      </c>
      <c r="C47" s="3">
        <f t="shared" si="6"/>
        <v>2020</v>
      </c>
      <c r="D47" s="3">
        <f t="shared" si="7"/>
        <v>3</v>
      </c>
      <c r="E47" s="4">
        <f t="shared" si="8"/>
        <v>526261</v>
      </c>
      <c r="F47" s="4">
        <f t="shared" si="9"/>
        <v>55097</v>
      </c>
      <c r="G47" s="16">
        <f t="shared" si="2"/>
        <v>0.10469519877019198</v>
      </c>
      <c r="H47" s="4">
        <f t="shared" si="10"/>
        <v>0</v>
      </c>
      <c r="I47" s="4">
        <f t="shared" si="11"/>
        <v>0</v>
      </c>
      <c r="J47" s="5">
        <f t="shared" si="12"/>
        <v>30445049.350000001</v>
      </c>
    </row>
    <row r="48" spans="2:10" x14ac:dyDescent="0.45">
      <c r="B48" s="3">
        <v>202012</v>
      </c>
      <c r="C48" s="3">
        <f t="shared" si="6"/>
        <v>2020</v>
      </c>
      <c r="D48" s="3">
        <f t="shared" si="7"/>
        <v>4</v>
      </c>
      <c r="E48" s="4">
        <f t="shared" si="8"/>
        <v>532639</v>
      </c>
      <c r="F48" s="4">
        <f t="shared" si="9"/>
        <v>53330</v>
      </c>
      <c r="G48" s="16">
        <f t="shared" si="2"/>
        <v>0.10012409906146565</v>
      </c>
      <c r="H48" s="4">
        <f t="shared" si="10"/>
        <v>0</v>
      </c>
      <c r="I48" s="4">
        <f t="shared" si="11"/>
        <v>0</v>
      </c>
      <c r="J48" s="5">
        <f t="shared" si="12"/>
        <v>79935799.540000007</v>
      </c>
    </row>
    <row r="49" spans="2:10" x14ac:dyDescent="0.45">
      <c r="B49" s="3">
        <v>202103</v>
      </c>
      <c r="C49" s="3">
        <f t="shared" si="6"/>
        <v>2021</v>
      </c>
      <c r="D49" s="3">
        <f t="shared" si="7"/>
        <v>1</v>
      </c>
      <c r="E49" s="4">
        <f t="shared" si="8"/>
        <v>532246</v>
      </c>
      <c r="F49" s="4">
        <f t="shared" si="9"/>
        <v>50426</v>
      </c>
      <c r="G49" s="16">
        <f t="shared" si="2"/>
        <v>9.4741905058938911E-2</v>
      </c>
      <c r="H49" s="4">
        <f t="shared" si="10"/>
        <v>0</v>
      </c>
      <c r="I49" s="4">
        <f t="shared" si="11"/>
        <v>0</v>
      </c>
      <c r="J49" s="5">
        <f t="shared" si="12"/>
        <v>98134911.590000004</v>
      </c>
    </row>
    <row r="50" spans="2:10" x14ac:dyDescent="0.45">
      <c r="B50" s="3">
        <v>202106</v>
      </c>
      <c r="C50" s="3">
        <f t="shared" si="6"/>
        <v>2021</v>
      </c>
      <c r="D50" s="3">
        <f t="shared" si="7"/>
        <v>2</v>
      </c>
      <c r="E50" s="4">
        <f t="shared" si="8"/>
        <v>533032</v>
      </c>
      <c r="F50" s="4">
        <f t="shared" si="9"/>
        <v>54741</v>
      </c>
      <c r="G50" s="16">
        <f t="shared" si="2"/>
        <v>0.1026973990304522</v>
      </c>
      <c r="H50" s="4">
        <f t="shared" si="10"/>
        <v>0</v>
      </c>
      <c r="I50" s="4">
        <f t="shared" si="11"/>
        <v>0</v>
      </c>
      <c r="J50" s="5">
        <f t="shared" si="12"/>
        <v>41370665.359999999</v>
      </c>
    </row>
    <row r="51" spans="2:10" x14ac:dyDescent="0.45">
      <c r="B51" s="3">
        <v>202109</v>
      </c>
      <c r="C51" s="3">
        <f t="shared" si="6"/>
        <v>2021</v>
      </c>
      <c r="D51" s="3">
        <f t="shared" si="7"/>
        <v>3</v>
      </c>
      <c r="E51" s="4">
        <f t="shared" si="8"/>
        <v>533319</v>
      </c>
      <c r="F51" s="4">
        <f t="shared" si="9"/>
        <v>54002</v>
      </c>
      <c r="G51" s="16">
        <f t="shared" si="2"/>
        <v>0.10125647126766532</v>
      </c>
      <c r="H51" s="4">
        <f t="shared" si="10"/>
        <v>38700</v>
      </c>
      <c r="I51" s="4">
        <f t="shared" si="11"/>
        <v>0</v>
      </c>
      <c r="J51" s="5">
        <f t="shared" si="12"/>
        <v>33462209.73</v>
      </c>
    </row>
    <row r="52" spans="2:10" x14ac:dyDescent="0.45">
      <c r="B52" s="3">
        <v>202112</v>
      </c>
      <c r="C52" s="3">
        <f t="shared" si="6"/>
        <v>2021</v>
      </c>
      <c r="D52" s="3">
        <f t="shared" si="7"/>
        <v>4</v>
      </c>
      <c r="E52" s="4">
        <f t="shared" si="8"/>
        <v>537850</v>
      </c>
      <c r="F52" s="4">
        <f t="shared" si="9"/>
        <v>46517</v>
      </c>
      <c r="G52" s="16">
        <f t="shared" si="2"/>
        <v>8.648693873756623E-2</v>
      </c>
      <c r="H52" s="4">
        <f t="shared" si="10"/>
        <v>15640</v>
      </c>
      <c r="I52" s="4">
        <f t="shared" si="11"/>
        <v>0</v>
      </c>
      <c r="J52" s="5">
        <f t="shared" si="12"/>
        <v>105273152.40000001</v>
      </c>
    </row>
    <row r="53" spans="2:10" x14ac:dyDescent="0.45">
      <c r="B53" s="3">
        <v>202203</v>
      </c>
      <c r="C53" s="3">
        <f t="shared" si="6"/>
        <v>2022</v>
      </c>
      <c r="D53" s="3">
        <f t="shared" si="7"/>
        <v>1</v>
      </c>
      <c r="E53" s="4">
        <f t="shared" si="8"/>
        <v>538436</v>
      </c>
      <c r="F53" s="4">
        <f t="shared" si="9"/>
        <v>47074</v>
      </c>
      <c r="G53" s="16">
        <f t="shared" si="2"/>
        <v>8.7427289408583381E-2</v>
      </c>
      <c r="H53" s="4">
        <f t="shared" si="10"/>
        <v>18945</v>
      </c>
      <c r="I53" s="4">
        <f t="shared" si="11"/>
        <v>0</v>
      </c>
      <c r="J53" s="5">
        <f t="shared" si="12"/>
        <v>119318160.59999999</v>
      </c>
    </row>
    <row r="54" spans="2:10" x14ac:dyDescent="0.45">
      <c r="B54" s="3">
        <v>202206</v>
      </c>
      <c r="C54" s="3">
        <f t="shared" si="6"/>
        <v>2022</v>
      </c>
      <c r="D54" s="3">
        <f t="shared" si="7"/>
        <v>2</v>
      </c>
      <c r="E54" s="4">
        <f t="shared" si="8"/>
        <v>538663</v>
      </c>
      <c r="F54" s="4">
        <f t="shared" si="9"/>
        <v>54862</v>
      </c>
      <c r="G54" s="16">
        <f t="shared" si="2"/>
        <v>0.10184846555267393</v>
      </c>
      <c r="H54" s="4">
        <f t="shared" si="10"/>
        <v>16898</v>
      </c>
      <c r="I54" s="4">
        <f t="shared" si="11"/>
        <v>0</v>
      </c>
      <c r="J54" s="5">
        <f t="shared" si="12"/>
        <v>48750293.100000001</v>
      </c>
    </row>
    <row r="55" spans="2:10" x14ac:dyDescent="0.45">
      <c r="B55" s="3">
        <v>202209</v>
      </c>
      <c r="C55" s="3">
        <f t="shared" si="6"/>
        <v>2022</v>
      </c>
      <c r="D55" s="3">
        <f t="shared" si="7"/>
        <v>3</v>
      </c>
      <c r="E55" s="4">
        <f t="shared" si="8"/>
        <v>539470</v>
      </c>
      <c r="F55" s="4">
        <f t="shared" si="9"/>
        <v>52587</v>
      </c>
      <c r="G55" s="16">
        <f t="shared" si="2"/>
        <v>9.7479007173707527E-2</v>
      </c>
      <c r="H55" s="4">
        <f t="shared" si="10"/>
        <v>13524</v>
      </c>
      <c r="I55" s="4">
        <f t="shared" si="11"/>
        <v>796</v>
      </c>
      <c r="J55" s="5">
        <f t="shared" si="12"/>
        <v>42398049.670000002</v>
      </c>
    </row>
    <row r="56" spans="2:10" x14ac:dyDescent="0.45">
      <c r="B56" s="3">
        <v>202212</v>
      </c>
      <c r="C56" s="3">
        <f t="shared" si="6"/>
        <v>2022</v>
      </c>
      <c r="D56" s="3">
        <f t="shared" si="7"/>
        <v>4</v>
      </c>
      <c r="E56" s="4">
        <f t="shared" si="8"/>
        <v>545370</v>
      </c>
      <c r="F56" s="4">
        <f t="shared" si="9"/>
        <v>46648</v>
      </c>
      <c r="G56" s="16">
        <f t="shared" si="2"/>
        <v>8.5534591194968548E-2</v>
      </c>
      <c r="H56" s="4">
        <f t="shared" si="10"/>
        <v>14917</v>
      </c>
      <c r="I56" s="4">
        <f t="shared" si="11"/>
        <v>30</v>
      </c>
      <c r="J56" s="5">
        <f t="shared" si="12"/>
        <v>122388708.8</v>
      </c>
    </row>
    <row r="57" spans="2:10" x14ac:dyDescent="0.45">
      <c r="B57" s="3">
        <v>202303</v>
      </c>
      <c r="C57" s="3">
        <f t="shared" si="6"/>
        <v>2023</v>
      </c>
      <c r="D57" s="3">
        <f t="shared" si="7"/>
        <v>1</v>
      </c>
      <c r="E57" s="4">
        <f t="shared" si="8"/>
        <v>546135</v>
      </c>
      <c r="F57" s="4">
        <f t="shared" si="9"/>
        <v>51763</v>
      </c>
      <c r="G57" s="16">
        <f t="shared" si="2"/>
        <v>9.4780594541642629E-2</v>
      </c>
      <c r="H57" s="4">
        <f t="shared" si="10"/>
        <v>19380</v>
      </c>
      <c r="I57" s="4">
        <f t="shared" si="11"/>
        <v>26</v>
      </c>
      <c r="J57" s="5">
        <f t="shared" si="12"/>
        <v>123848982.09999999</v>
      </c>
    </row>
    <row r="58" spans="2:10" x14ac:dyDescent="0.45">
      <c r="B58" s="3">
        <v>202306</v>
      </c>
      <c r="C58" s="3">
        <f t="shared" si="6"/>
        <v>2023</v>
      </c>
      <c r="D58" s="3">
        <f t="shared" si="7"/>
        <v>2</v>
      </c>
      <c r="E58" s="4">
        <f t="shared" si="8"/>
        <v>544704</v>
      </c>
      <c r="F58" s="4">
        <f t="shared" si="9"/>
        <v>56283</v>
      </c>
      <c r="G58" s="16">
        <f t="shared" si="2"/>
        <v>0.10332767888614734</v>
      </c>
      <c r="H58" s="4">
        <f t="shared" si="10"/>
        <v>17659</v>
      </c>
      <c r="I58" s="4">
        <f t="shared" si="11"/>
        <v>874</v>
      </c>
      <c r="J58" s="5">
        <f t="shared" si="12"/>
        <v>41357982.829999998</v>
      </c>
    </row>
    <row r="59" spans="2:10" x14ac:dyDescent="0.45">
      <c r="B59" s="3">
        <v>202309</v>
      </c>
      <c r="C59" s="3">
        <f t="shared" si="6"/>
        <v>2023</v>
      </c>
      <c r="D59" s="3">
        <f t="shared" si="7"/>
        <v>3</v>
      </c>
      <c r="E59" s="4">
        <f t="shared" si="8"/>
        <v>542720</v>
      </c>
      <c r="F59" s="4">
        <f t="shared" si="9"/>
        <v>53108</v>
      </c>
      <c r="G59" s="16">
        <f t="shared" si="2"/>
        <v>9.7855247641509435E-2</v>
      </c>
      <c r="H59" s="4">
        <f t="shared" si="10"/>
        <v>13235</v>
      </c>
      <c r="I59" s="4">
        <f t="shared" si="11"/>
        <v>1192</v>
      </c>
      <c r="J59" s="5">
        <f t="shared" si="12"/>
        <v>33039241.670000002</v>
      </c>
    </row>
    <row r="60" spans="2:10" x14ac:dyDescent="0.45">
      <c r="B60" s="3">
        <v>202312</v>
      </c>
      <c r="C60" s="3">
        <f t="shared" si="6"/>
        <v>2023</v>
      </c>
      <c r="D60" s="3">
        <f t="shared" si="7"/>
        <v>4</v>
      </c>
      <c r="E60" s="4">
        <f t="shared" si="8"/>
        <v>546893</v>
      </c>
      <c r="F60" s="4">
        <f t="shared" si="9"/>
        <v>48560</v>
      </c>
      <c r="G60" s="16">
        <f t="shared" si="2"/>
        <v>8.8792506029515827E-2</v>
      </c>
      <c r="H60" s="4">
        <f t="shared" si="10"/>
        <v>16433</v>
      </c>
      <c r="I60" s="4">
        <f t="shared" si="11"/>
        <v>0</v>
      </c>
      <c r="J60" s="5">
        <f t="shared" si="12"/>
        <v>100113094</v>
      </c>
    </row>
    <row r="61" spans="2:10" x14ac:dyDescent="0.45">
      <c r="B61" s="3">
        <v>202403</v>
      </c>
      <c r="C61" s="3">
        <f t="shared" si="6"/>
        <v>2024</v>
      </c>
      <c r="D61" s="3">
        <f t="shared" si="7"/>
        <v>1</v>
      </c>
      <c r="E61" s="4">
        <f t="shared" si="8"/>
        <v>548513</v>
      </c>
      <c r="F61" s="4">
        <f t="shared" si="9"/>
        <v>50150</v>
      </c>
      <c r="G61" s="16">
        <f t="shared" si="2"/>
        <v>9.1429008975174697E-2</v>
      </c>
      <c r="H61" s="4">
        <f t="shared" si="10"/>
        <v>20245</v>
      </c>
      <c r="I61" s="4">
        <f t="shared" si="11"/>
        <v>121</v>
      </c>
      <c r="J61" s="5">
        <f t="shared" si="12"/>
        <v>115484769.7</v>
      </c>
    </row>
    <row r="62" spans="2:10" x14ac:dyDescent="0.45">
      <c r="B62" s="3">
        <v>202406</v>
      </c>
      <c r="C62" s="3">
        <f t="shared" si="6"/>
        <v>2024</v>
      </c>
      <c r="D62" s="3">
        <f t="shared" si="7"/>
        <v>2</v>
      </c>
      <c r="E62" s="4">
        <f t="shared" si="8"/>
        <v>547586</v>
      </c>
      <c r="F62" s="4">
        <f t="shared" si="9"/>
        <v>57425</v>
      </c>
      <c r="G62" s="16">
        <f t="shared" si="2"/>
        <v>0.10486937211689122</v>
      </c>
      <c r="H62" s="4">
        <f t="shared" si="10"/>
        <v>11035</v>
      </c>
      <c r="I62" s="4">
        <f t="shared" si="11"/>
        <v>970</v>
      </c>
      <c r="J62" s="5">
        <f t="shared" si="12"/>
        <v>45000798.710000001</v>
      </c>
    </row>
    <row r="63" spans="2:10" x14ac:dyDescent="0.45">
      <c r="B63" s="3">
        <v>202409</v>
      </c>
      <c r="C63" s="3">
        <f t="shared" si="6"/>
        <v>2024</v>
      </c>
      <c r="D63" s="3">
        <f t="shared" si="7"/>
        <v>3</v>
      </c>
      <c r="E63" s="4">
        <f t="shared" si="8"/>
        <v>542094</v>
      </c>
      <c r="F63" s="4">
        <f t="shared" si="9"/>
        <v>52781</v>
      </c>
      <c r="G63" s="16">
        <f t="shared" si="2"/>
        <v>9.7365032632716841E-2</v>
      </c>
      <c r="H63" s="4">
        <f t="shared" si="10"/>
        <v>9402</v>
      </c>
      <c r="I63" s="4">
        <f t="shared" si="11"/>
        <v>871</v>
      </c>
      <c r="J63" s="5">
        <f t="shared" si="12"/>
        <v>35247638.609999999</v>
      </c>
    </row>
    <row r="64" spans="2:10" x14ac:dyDescent="0.45">
      <c r="B64" s="3">
        <v>202412</v>
      </c>
      <c r="C64" s="3">
        <f t="shared" si="6"/>
        <v>2024</v>
      </c>
      <c r="D64" s="3">
        <f t="shared" si="7"/>
        <v>4</v>
      </c>
      <c r="E64" s="4">
        <f t="shared" si="8"/>
        <v>551479</v>
      </c>
      <c r="F64" s="4">
        <f t="shared" si="9"/>
        <v>47460</v>
      </c>
      <c r="G64" s="16">
        <f t="shared" si="2"/>
        <v>8.6059487305953628E-2</v>
      </c>
      <c r="H64" s="4">
        <f t="shared" si="10"/>
        <v>11523</v>
      </c>
      <c r="I64" s="4">
        <f t="shared" si="11"/>
        <v>50</v>
      </c>
      <c r="J64" s="5">
        <f t="shared" si="12"/>
        <v>122332034.2</v>
      </c>
    </row>
    <row r="65" spans="2:10" x14ac:dyDescent="0.45">
      <c r="B65" s="3">
        <v>202503</v>
      </c>
      <c r="C65" s="3">
        <f t="shared" ref="C65:C68" si="13">ROUND(B65/100,0)</f>
        <v>2025</v>
      </c>
      <c r="D65" s="3">
        <f t="shared" si="7"/>
        <v>1</v>
      </c>
      <c r="E65" s="4">
        <f t="shared" si="8"/>
        <v>550933</v>
      </c>
      <c r="F65" s="4">
        <f t="shared" si="9"/>
        <v>46340</v>
      </c>
      <c r="G65" s="16">
        <f t="shared" ref="G65:G68" si="14">F65/E65</f>
        <v>8.4111861151900502E-2</v>
      </c>
      <c r="H65" s="4">
        <f t="shared" si="10"/>
        <v>19558</v>
      </c>
      <c r="I65" s="4">
        <f t="shared" si="11"/>
        <v>79</v>
      </c>
      <c r="J65" s="5">
        <f t="shared" si="12"/>
        <v>145320026.09999999</v>
      </c>
    </row>
    <row r="66" spans="2:10" x14ac:dyDescent="0.45">
      <c r="B66" s="3">
        <v>202506</v>
      </c>
      <c r="C66" s="3">
        <f t="shared" si="13"/>
        <v>2025</v>
      </c>
      <c r="D66" s="3">
        <f t="shared" si="7"/>
        <v>2</v>
      </c>
      <c r="E66" s="4">
        <f t="shared" si="8"/>
        <v>552518</v>
      </c>
      <c r="F66" s="4">
        <f t="shared" si="9"/>
        <v>52637</v>
      </c>
      <c r="G66" s="16">
        <f t="shared" si="14"/>
        <v>9.5267484498242586E-2</v>
      </c>
      <c r="H66" s="4">
        <f t="shared" si="10"/>
        <v>16408</v>
      </c>
      <c r="I66" s="4">
        <f t="shared" si="11"/>
        <v>1216</v>
      </c>
      <c r="J66" s="5">
        <f t="shared" si="12"/>
        <v>63726253.840000004</v>
      </c>
    </row>
    <row r="67" spans="2:10" x14ac:dyDescent="0.45">
      <c r="B67" s="3">
        <v>202509</v>
      </c>
      <c r="C67" s="3">
        <f t="shared" si="13"/>
        <v>2025</v>
      </c>
      <c r="D67" s="3">
        <f t="shared" si="7"/>
        <v>3</v>
      </c>
      <c r="E67" s="4">
        <f t="shared" si="8"/>
        <v>548405</v>
      </c>
      <c r="F67" s="4">
        <f t="shared" si="9"/>
        <v>48161</v>
      </c>
      <c r="G67" s="16">
        <f t="shared" si="14"/>
        <v>8.7820132930954309E-2</v>
      </c>
      <c r="H67" s="4">
        <f t="shared" si="10"/>
        <v>13798</v>
      </c>
      <c r="I67" s="4">
        <f t="shared" si="11"/>
        <v>877</v>
      </c>
      <c r="J67" s="5">
        <f t="shared" si="12"/>
        <v>46278904.460000001</v>
      </c>
    </row>
    <row r="68" spans="2:10" x14ac:dyDescent="0.45">
      <c r="B68" s="3">
        <v>202512</v>
      </c>
      <c r="C68" s="3">
        <f t="shared" si="13"/>
        <v>2025</v>
      </c>
      <c r="D68" s="3">
        <f t="shared" si="7"/>
        <v>4</v>
      </c>
      <c r="E68" s="4">
        <f t="shared" si="8"/>
        <v>560074</v>
      </c>
      <c r="F68" s="4">
        <f t="shared" si="9"/>
        <v>44119</v>
      </c>
      <c r="G68" s="16">
        <f t="shared" si="14"/>
        <v>7.8773519213532497E-2</v>
      </c>
      <c r="H68" s="4">
        <f t="shared" si="10"/>
        <v>13101</v>
      </c>
      <c r="I68" s="4">
        <f t="shared" si="11"/>
        <v>0</v>
      </c>
      <c r="J68" s="5">
        <f t="shared" si="12"/>
        <v>153008890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C8440-A30D-49A6-972C-B4C9339DCB9A}">
  <dimension ref="B2:Q68"/>
  <sheetViews>
    <sheetView workbookViewId="0">
      <selection activeCell="P13" sqref="P13"/>
    </sheetView>
  </sheetViews>
  <sheetFormatPr defaultRowHeight="14.25" x14ac:dyDescent="0.45"/>
  <cols>
    <col min="1" max="1" width="4.33203125" customWidth="1"/>
    <col min="2" max="2" width="9.06640625" customWidth="1"/>
    <col min="3" max="3" width="4.73046875" bestFit="1" customWidth="1"/>
    <col min="4" max="4" width="6.86328125" bestFit="1" customWidth="1"/>
    <col min="5" max="5" width="10.19921875" customWidth="1"/>
    <col min="6" max="6" width="12.06640625" customWidth="1"/>
    <col min="7" max="7" width="0" hidden="1" customWidth="1"/>
    <col min="8" max="8" width="10.796875" customWidth="1"/>
    <col min="9" max="9" width="11.86328125" customWidth="1"/>
    <col min="10" max="10" width="14.59765625" customWidth="1"/>
    <col min="11" max="11" width="2.86328125" customWidth="1"/>
    <col min="12" max="12" width="10.796875" customWidth="1"/>
    <col min="13" max="13" width="24.6640625" bestFit="1" customWidth="1"/>
    <col min="14" max="14" width="3" customWidth="1"/>
    <col min="16" max="16" width="14.59765625" bestFit="1" customWidth="1"/>
    <col min="17" max="17" width="17.19921875" bestFit="1" customWidth="1"/>
  </cols>
  <sheetData>
    <row r="2" spans="2:17" x14ac:dyDescent="0.45">
      <c r="C2" s="7" t="s">
        <v>128</v>
      </c>
      <c r="O2" t="s">
        <v>23</v>
      </c>
      <c r="P2" t="s">
        <v>98</v>
      </c>
      <c r="Q2" t="s">
        <v>27</v>
      </c>
    </row>
    <row r="3" spans="2:17" x14ac:dyDescent="0.45">
      <c r="Q3" t="s">
        <v>23</v>
      </c>
    </row>
    <row r="4" spans="2:17" ht="85.5" x14ac:dyDescent="0.45">
      <c r="B4" s="11" t="s">
        <v>29</v>
      </c>
      <c r="C4" s="11" t="s">
        <v>1</v>
      </c>
      <c r="D4" s="12" t="s">
        <v>29</v>
      </c>
      <c r="E4" s="12" t="s">
        <v>4</v>
      </c>
      <c r="F4" s="11" t="s">
        <v>78</v>
      </c>
      <c r="G4" s="11" t="s">
        <v>83</v>
      </c>
      <c r="H4" s="11" t="s">
        <v>79</v>
      </c>
      <c r="I4" s="11" t="s">
        <v>32</v>
      </c>
      <c r="J4" s="12" t="s">
        <v>11</v>
      </c>
      <c r="L4" s="11" t="s">
        <v>78</v>
      </c>
      <c r="Q4" t="s">
        <v>18</v>
      </c>
    </row>
    <row r="5" spans="2:17" x14ac:dyDescent="0.45">
      <c r="B5" s="3">
        <v>201003</v>
      </c>
      <c r="C5" s="3">
        <f>ROUND(B5/100,0)</f>
        <v>2010</v>
      </c>
      <c r="D5" s="3">
        <v>1</v>
      </c>
      <c r="E5" s="4">
        <f t="shared" ref="E5:E36" si="0">SUMIFS(Customers,Quarter,$B5,Compsny,$O$2)</f>
        <v>991957</v>
      </c>
      <c r="F5" s="4">
        <f t="shared" ref="F5:F36" si="1">SUMIFS(Arrears_Greater_than_60_days,Quarter,$B5,Compsny,$O$2)</f>
        <v>152994</v>
      </c>
      <c r="G5" s="16">
        <f t="shared" ref="G5:G64" si="2">F5/E5</f>
        <v>0.15423450814904274</v>
      </c>
      <c r="H5" s="4">
        <f t="shared" ref="H5:H36" si="3">SUMIFS(Final_Termination_Notices,Quarter,$B5,Compsny,$O$2)</f>
        <v>53625</v>
      </c>
      <c r="I5" s="4">
        <f t="shared" ref="I5:I36" si="4">SUMIFS(Accounts_Terminated,Quarter,$B5,Compsny,$O$2)</f>
        <v>2906</v>
      </c>
      <c r="J5" s="5">
        <f t="shared" ref="J5:J36" si="5">SUMIFS(Sales,Quarter,$B5,Compsny,$O$2)</f>
        <v>154932336.81999999</v>
      </c>
      <c r="L5" s="4">
        <f>_xlfn.STDEV.P(F5:F44)</f>
        <v>9478.6950626127855</v>
      </c>
      <c r="M5" s="7" t="s">
        <v>85</v>
      </c>
      <c r="Q5" t="s">
        <v>26</v>
      </c>
    </row>
    <row r="6" spans="2:17" x14ac:dyDescent="0.45">
      <c r="B6" s="3">
        <v>201006</v>
      </c>
      <c r="C6" s="3">
        <f t="shared" ref="C6:C64" si="6">ROUND(B6/100,0)</f>
        <v>2010</v>
      </c>
      <c r="D6" s="3">
        <v>2</v>
      </c>
      <c r="E6" s="4">
        <f t="shared" si="0"/>
        <v>980540</v>
      </c>
      <c r="F6" s="4">
        <f t="shared" si="1"/>
        <v>169550</v>
      </c>
      <c r="G6" s="16">
        <f t="shared" si="2"/>
        <v>0.17291492442939604</v>
      </c>
      <c r="H6" s="4">
        <f t="shared" si="3"/>
        <v>57019</v>
      </c>
      <c r="I6" s="4">
        <f t="shared" si="4"/>
        <v>5974</v>
      </c>
      <c r="J6" s="5">
        <f t="shared" si="5"/>
        <v>48313463.530000001</v>
      </c>
      <c r="M6" s="7"/>
      <c r="Q6" t="s">
        <v>21</v>
      </c>
    </row>
    <row r="7" spans="2:17" x14ac:dyDescent="0.45">
      <c r="B7" s="3">
        <v>201009</v>
      </c>
      <c r="C7" s="3">
        <f t="shared" si="6"/>
        <v>2010</v>
      </c>
      <c r="D7" s="3">
        <v>3</v>
      </c>
      <c r="E7" s="4">
        <f t="shared" si="0"/>
        <v>975006</v>
      </c>
      <c r="F7" s="4">
        <f t="shared" si="1"/>
        <v>160237</v>
      </c>
      <c r="G7" s="16">
        <f t="shared" si="2"/>
        <v>0.16434462967407379</v>
      </c>
      <c r="H7" s="4">
        <f t="shared" si="3"/>
        <v>67824</v>
      </c>
      <c r="I7" s="4">
        <f t="shared" si="4"/>
        <v>3861</v>
      </c>
      <c r="J7" s="5">
        <f t="shared" si="5"/>
        <v>38052597.060000002</v>
      </c>
      <c r="L7" s="4">
        <f>AVERAGE(F41:F44)</f>
        <v>153760.25</v>
      </c>
      <c r="M7" s="18" t="s">
        <v>88</v>
      </c>
      <c r="Q7" t="s">
        <v>20</v>
      </c>
    </row>
    <row r="8" spans="2:17" x14ac:dyDescent="0.45">
      <c r="B8" s="3">
        <v>201012</v>
      </c>
      <c r="C8" s="3">
        <f t="shared" si="6"/>
        <v>2010</v>
      </c>
      <c r="D8" s="3">
        <v>4</v>
      </c>
      <c r="E8" s="4">
        <f t="shared" si="0"/>
        <v>967994</v>
      </c>
      <c r="F8" s="4">
        <f t="shared" si="1"/>
        <v>154603</v>
      </c>
      <c r="G8" s="16">
        <f t="shared" si="2"/>
        <v>0.1597148329431794</v>
      </c>
      <c r="H8" s="4">
        <f t="shared" si="3"/>
        <v>66400</v>
      </c>
      <c r="I8" s="4">
        <f t="shared" si="4"/>
        <v>1624</v>
      </c>
      <c r="J8" s="5">
        <f t="shared" si="5"/>
        <v>116872686.75</v>
      </c>
      <c r="L8" s="4">
        <f>AVERAGE(F65:F68)</f>
        <v>186393</v>
      </c>
      <c r="M8" s="18" t="s">
        <v>136</v>
      </c>
      <c r="Q8" t="s">
        <v>25</v>
      </c>
    </row>
    <row r="9" spans="2:17" x14ac:dyDescent="0.45">
      <c r="B9" s="3">
        <v>201103</v>
      </c>
      <c r="C9" s="3">
        <f t="shared" si="6"/>
        <v>2011</v>
      </c>
      <c r="D9" s="3">
        <f>D5</f>
        <v>1</v>
      </c>
      <c r="E9" s="4">
        <f t="shared" si="0"/>
        <v>974741</v>
      </c>
      <c r="F9" s="4">
        <f t="shared" si="1"/>
        <v>145646</v>
      </c>
      <c r="G9" s="16">
        <f t="shared" si="2"/>
        <v>0.14942020495700908</v>
      </c>
      <c r="H9" s="4">
        <f t="shared" si="3"/>
        <v>100569</v>
      </c>
      <c r="I9" s="4">
        <f t="shared" si="4"/>
        <v>2346</v>
      </c>
      <c r="J9" s="5">
        <f t="shared" si="5"/>
        <v>153307045.50999999</v>
      </c>
      <c r="L9" s="4">
        <f>L8-L7</f>
        <v>32632.75</v>
      </c>
      <c r="M9" s="7" t="s">
        <v>137</v>
      </c>
      <c r="Q9" t="s">
        <v>19</v>
      </c>
    </row>
    <row r="10" spans="2:17" x14ac:dyDescent="0.45">
      <c r="B10" s="3">
        <v>201106</v>
      </c>
      <c r="C10" s="3">
        <f t="shared" si="6"/>
        <v>2011</v>
      </c>
      <c r="D10" s="3">
        <f t="shared" ref="D10:D68" si="7">D6</f>
        <v>2</v>
      </c>
      <c r="E10" s="4">
        <f t="shared" si="0"/>
        <v>965640</v>
      </c>
      <c r="F10" s="4">
        <f t="shared" si="1"/>
        <v>162232</v>
      </c>
      <c r="G10" s="16">
        <f t="shared" si="2"/>
        <v>0.16800463941013213</v>
      </c>
      <c r="H10" s="4">
        <f t="shared" si="3"/>
        <v>84755</v>
      </c>
      <c r="I10" s="4">
        <f t="shared" si="4"/>
        <v>5559</v>
      </c>
      <c r="J10" s="5">
        <f t="shared" si="5"/>
        <v>50309531.109999999</v>
      </c>
      <c r="L10" s="4">
        <f>L5*2</f>
        <v>18957.390125225571</v>
      </c>
      <c r="M10" s="7" t="s">
        <v>90</v>
      </c>
      <c r="Q10" t="s">
        <v>24</v>
      </c>
    </row>
    <row r="11" spans="2:17" x14ac:dyDescent="0.45">
      <c r="B11" s="3">
        <v>201109</v>
      </c>
      <c r="C11" s="3">
        <f t="shared" si="6"/>
        <v>2011</v>
      </c>
      <c r="D11" s="3">
        <f t="shared" si="7"/>
        <v>3</v>
      </c>
      <c r="E11" s="4">
        <f t="shared" si="0"/>
        <v>952943</v>
      </c>
      <c r="F11" s="4">
        <f t="shared" si="1"/>
        <v>161045</v>
      </c>
      <c r="G11" s="16">
        <f t="shared" si="2"/>
        <v>0.16899751611586422</v>
      </c>
      <c r="H11" s="4">
        <f t="shared" si="3"/>
        <v>70488</v>
      </c>
      <c r="I11" s="4">
        <f t="shared" si="4"/>
        <v>3479</v>
      </c>
      <c r="J11" s="5">
        <f t="shared" si="5"/>
        <v>39743818.340000004</v>
      </c>
      <c r="L11" t="s">
        <v>118</v>
      </c>
      <c r="M11" s="7"/>
      <c r="Q11" t="s">
        <v>22</v>
      </c>
    </row>
    <row r="12" spans="2:17" x14ac:dyDescent="0.45">
      <c r="B12" s="3">
        <v>201112</v>
      </c>
      <c r="C12" s="3">
        <f t="shared" si="6"/>
        <v>2011</v>
      </c>
      <c r="D12" s="3">
        <f t="shared" si="7"/>
        <v>4</v>
      </c>
      <c r="E12" s="4">
        <f t="shared" si="0"/>
        <v>941719</v>
      </c>
      <c r="F12" s="4">
        <f t="shared" si="1"/>
        <v>151288</v>
      </c>
      <c r="G12" s="16">
        <f t="shared" si="2"/>
        <v>0.16065089479982883</v>
      </c>
      <c r="H12" s="4">
        <f t="shared" si="3"/>
        <v>67749</v>
      </c>
      <c r="I12" s="4">
        <f t="shared" si="4"/>
        <v>2244</v>
      </c>
      <c r="J12" s="5">
        <f t="shared" si="5"/>
        <v>99340193.060000002</v>
      </c>
      <c r="M12" s="7"/>
    </row>
    <row r="13" spans="2:17" x14ac:dyDescent="0.45">
      <c r="B13" s="3">
        <v>201203</v>
      </c>
      <c r="C13" s="3">
        <f t="shared" si="6"/>
        <v>2012</v>
      </c>
      <c r="D13" s="3">
        <f t="shared" si="7"/>
        <v>1</v>
      </c>
      <c r="E13" s="4">
        <f t="shared" si="0"/>
        <v>942316</v>
      </c>
      <c r="F13" s="4">
        <f t="shared" si="1"/>
        <v>138414</v>
      </c>
      <c r="G13" s="16">
        <f t="shared" si="2"/>
        <v>0.1468870315265792</v>
      </c>
      <c r="H13" s="4">
        <f t="shared" si="3"/>
        <v>78636</v>
      </c>
      <c r="I13" s="4">
        <f t="shared" si="4"/>
        <v>2052</v>
      </c>
      <c r="J13" s="5">
        <f t="shared" si="5"/>
        <v>116851239.47</v>
      </c>
      <c r="M13" s="7"/>
      <c r="O13" s="15">
        <f>L9/L7</f>
        <v>0.21223137969663811</v>
      </c>
      <c r="P13" t="s">
        <v>169</v>
      </c>
    </row>
    <row r="14" spans="2:17" x14ac:dyDescent="0.45">
      <c r="B14" s="3">
        <v>201206</v>
      </c>
      <c r="C14" s="3">
        <f t="shared" si="6"/>
        <v>2012</v>
      </c>
      <c r="D14" s="3">
        <f t="shared" si="7"/>
        <v>2</v>
      </c>
      <c r="E14" s="4">
        <f t="shared" si="0"/>
        <v>940321</v>
      </c>
      <c r="F14" s="4">
        <f t="shared" si="1"/>
        <v>146463</v>
      </c>
      <c r="G14" s="16">
        <f t="shared" si="2"/>
        <v>0.15575851225273071</v>
      </c>
      <c r="H14" s="4">
        <f t="shared" si="3"/>
        <v>61190</v>
      </c>
      <c r="I14" s="4">
        <f t="shared" si="4"/>
        <v>4174</v>
      </c>
      <c r="J14" s="5">
        <f t="shared" si="5"/>
        <v>43118686.060000002</v>
      </c>
      <c r="M14" s="7"/>
    </row>
    <row r="15" spans="2:17" x14ac:dyDescent="0.45">
      <c r="B15" s="3">
        <v>201209</v>
      </c>
      <c r="C15" s="3">
        <f t="shared" si="6"/>
        <v>2012</v>
      </c>
      <c r="D15" s="3">
        <f t="shared" si="7"/>
        <v>3</v>
      </c>
      <c r="E15" s="4">
        <f t="shared" si="0"/>
        <v>924795</v>
      </c>
      <c r="F15" s="4">
        <f t="shared" si="1"/>
        <v>147063</v>
      </c>
      <c r="G15" s="16">
        <f t="shared" si="2"/>
        <v>0.15902226980033413</v>
      </c>
      <c r="H15" s="4">
        <f t="shared" si="3"/>
        <v>53554</v>
      </c>
      <c r="I15" s="4">
        <f t="shared" si="4"/>
        <v>3266</v>
      </c>
      <c r="J15" s="5">
        <f t="shared" si="5"/>
        <v>35756233.100000001</v>
      </c>
      <c r="M15" s="7"/>
    </row>
    <row r="16" spans="2:17" x14ac:dyDescent="0.45">
      <c r="B16" s="3">
        <v>201212</v>
      </c>
      <c r="C16" s="3">
        <f t="shared" si="6"/>
        <v>2012</v>
      </c>
      <c r="D16" s="3">
        <f t="shared" si="7"/>
        <v>4</v>
      </c>
      <c r="E16" s="4">
        <f t="shared" si="0"/>
        <v>924820</v>
      </c>
      <c r="F16" s="4">
        <f t="shared" si="1"/>
        <v>171811</v>
      </c>
      <c r="G16" s="16">
        <f t="shared" si="2"/>
        <v>0.18577777297203779</v>
      </c>
      <c r="H16" s="4">
        <f t="shared" si="3"/>
        <v>22697</v>
      </c>
      <c r="I16" s="4">
        <f t="shared" si="4"/>
        <v>9</v>
      </c>
      <c r="J16" s="5">
        <f t="shared" si="5"/>
        <v>93441979.670000002</v>
      </c>
      <c r="M16" s="7"/>
    </row>
    <row r="17" spans="2:13" x14ac:dyDescent="0.45">
      <c r="B17" s="3">
        <v>201303</v>
      </c>
      <c r="C17" s="3">
        <f t="shared" si="6"/>
        <v>2013</v>
      </c>
      <c r="D17" s="3">
        <f t="shared" si="7"/>
        <v>1</v>
      </c>
      <c r="E17" s="4">
        <f t="shared" si="0"/>
        <v>927834</v>
      </c>
      <c r="F17" s="4">
        <f t="shared" si="1"/>
        <v>133474</v>
      </c>
      <c r="G17" s="16">
        <f t="shared" si="2"/>
        <v>0.14385547414731514</v>
      </c>
      <c r="H17" s="4">
        <f t="shared" si="3"/>
        <v>67990</v>
      </c>
      <c r="I17" s="4">
        <f t="shared" si="4"/>
        <v>1866</v>
      </c>
      <c r="J17" s="5">
        <f t="shared" si="5"/>
        <v>121736550.52</v>
      </c>
      <c r="M17" s="7"/>
    </row>
    <row r="18" spans="2:13" x14ac:dyDescent="0.45">
      <c r="B18" s="3">
        <v>201306</v>
      </c>
      <c r="C18" s="3">
        <f t="shared" si="6"/>
        <v>2013</v>
      </c>
      <c r="D18" s="3">
        <f t="shared" si="7"/>
        <v>2</v>
      </c>
      <c r="E18" s="4">
        <f t="shared" si="0"/>
        <v>922690</v>
      </c>
      <c r="F18" s="4">
        <f t="shared" si="1"/>
        <v>154076</v>
      </c>
      <c r="G18" s="16">
        <f t="shared" si="2"/>
        <v>0.16698566148977445</v>
      </c>
      <c r="H18" s="4">
        <f t="shared" si="3"/>
        <v>61323</v>
      </c>
      <c r="I18" s="4">
        <f t="shared" si="4"/>
        <v>3190</v>
      </c>
      <c r="J18" s="5">
        <f t="shared" si="5"/>
        <v>48890616.039999999</v>
      </c>
      <c r="M18" s="7"/>
    </row>
    <row r="19" spans="2:13" x14ac:dyDescent="0.45">
      <c r="B19" s="3">
        <v>201309</v>
      </c>
      <c r="C19" s="3">
        <f t="shared" si="6"/>
        <v>2013</v>
      </c>
      <c r="D19" s="3">
        <f t="shared" si="7"/>
        <v>3</v>
      </c>
      <c r="E19" s="4">
        <f t="shared" si="0"/>
        <v>923867</v>
      </c>
      <c r="F19" s="4">
        <f t="shared" si="1"/>
        <v>159171</v>
      </c>
      <c r="G19" s="16">
        <f t="shared" si="2"/>
        <v>0.17228778601248881</v>
      </c>
      <c r="H19" s="4">
        <f t="shared" si="3"/>
        <v>56254</v>
      </c>
      <c r="I19" s="4">
        <f t="shared" si="4"/>
        <v>3717</v>
      </c>
      <c r="J19" s="5">
        <f t="shared" si="5"/>
        <v>37932210.130000003</v>
      </c>
      <c r="M19" s="7"/>
    </row>
    <row r="20" spans="2:13" x14ac:dyDescent="0.45">
      <c r="B20" s="3">
        <v>201312</v>
      </c>
      <c r="C20" s="3">
        <f t="shared" si="6"/>
        <v>2013</v>
      </c>
      <c r="D20" s="3">
        <f t="shared" si="7"/>
        <v>4</v>
      </c>
      <c r="E20" s="4">
        <f t="shared" si="0"/>
        <v>921164</v>
      </c>
      <c r="F20" s="4">
        <f t="shared" si="1"/>
        <v>150870</v>
      </c>
      <c r="G20" s="16">
        <f t="shared" si="2"/>
        <v>0.16378191071296749</v>
      </c>
      <c r="H20" s="4">
        <f t="shared" si="3"/>
        <v>62746</v>
      </c>
      <c r="I20" s="4">
        <f t="shared" si="4"/>
        <v>1672</v>
      </c>
      <c r="J20" s="5">
        <f t="shared" si="5"/>
        <v>103323587.06999999</v>
      </c>
      <c r="M20" s="7"/>
    </row>
    <row r="21" spans="2:13" x14ac:dyDescent="0.45">
      <c r="B21" s="3">
        <v>201403</v>
      </c>
      <c r="C21" s="3">
        <f t="shared" si="6"/>
        <v>2014</v>
      </c>
      <c r="D21" s="3">
        <f t="shared" si="7"/>
        <v>1</v>
      </c>
      <c r="E21" s="4">
        <f t="shared" si="0"/>
        <v>929155</v>
      </c>
      <c r="F21" s="4">
        <f t="shared" si="1"/>
        <v>136470</v>
      </c>
      <c r="G21" s="16">
        <f t="shared" si="2"/>
        <v>0.14687538677615683</v>
      </c>
      <c r="H21" s="4">
        <f t="shared" si="3"/>
        <v>65824</v>
      </c>
      <c r="I21" s="4">
        <f t="shared" si="4"/>
        <v>1765</v>
      </c>
      <c r="J21" s="5">
        <f t="shared" si="5"/>
        <v>141032387.40000001</v>
      </c>
    </row>
    <row r="22" spans="2:13" x14ac:dyDescent="0.45">
      <c r="B22" s="3">
        <v>201406</v>
      </c>
      <c r="C22" s="3">
        <f t="shared" si="6"/>
        <v>2014</v>
      </c>
      <c r="D22" s="3">
        <f t="shared" si="7"/>
        <v>2</v>
      </c>
      <c r="E22" s="4">
        <f t="shared" si="0"/>
        <v>924110</v>
      </c>
      <c r="F22" s="4">
        <f t="shared" si="1"/>
        <v>157785</v>
      </c>
      <c r="G22" s="16">
        <f t="shared" si="2"/>
        <v>0.17074266050578393</v>
      </c>
      <c r="H22" s="4">
        <f t="shared" si="3"/>
        <v>62812</v>
      </c>
      <c r="I22" s="4">
        <f t="shared" si="4"/>
        <v>4252</v>
      </c>
      <c r="J22" s="5">
        <f t="shared" si="5"/>
        <v>50262172.640000001</v>
      </c>
    </row>
    <row r="23" spans="2:13" x14ac:dyDescent="0.45">
      <c r="B23" s="3">
        <v>201409</v>
      </c>
      <c r="C23" s="3">
        <f t="shared" si="6"/>
        <v>2014</v>
      </c>
      <c r="D23" s="3">
        <f t="shared" si="7"/>
        <v>3</v>
      </c>
      <c r="E23" s="4">
        <f t="shared" si="0"/>
        <v>885641</v>
      </c>
      <c r="F23" s="4">
        <f t="shared" si="1"/>
        <v>153279</v>
      </c>
      <c r="G23" s="16">
        <f t="shared" si="2"/>
        <v>0.17307125573454707</v>
      </c>
      <c r="H23" s="4">
        <f t="shared" si="3"/>
        <v>56813</v>
      </c>
      <c r="I23" s="4">
        <f t="shared" si="4"/>
        <v>4474</v>
      </c>
      <c r="J23" s="5">
        <f t="shared" si="5"/>
        <v>37265222.210000001</v>
      </c>
    </row>
    <row r="24" spans="2:13" x14ac:dyDescent="0.45">
      <c r="B24" s="3">
        <v>201412</v>
      </c>
      <c r="C24" s="3">
        <f t="shared" si="6"/>
        <v>2014</v>
      </c>
      <c r="D24" s="3">
        <f t="shared" si="7"/>
        <v>4</v>
      </c>
      <c r="E24" s="4">
        <f t="shared" si="0"/>
        <v>934330</v>
      </c>
      <c r="F24" s="4">
        <f t="shared" si="1"/>
        <v>150833</v>
      </c>
      <c r="G24" s="16">
        <f t="shared" si="2"/>
        <v>0.16143439684051675</v>
      </c>
      <c r="H24" s="4">
        <f t="shared" si="3"/>
        <v>63511</v>
      </c>
      <c r="I24" s="4">
        <f t="shared" si="4"/>
        <v>1382</v>
      </c>
      <c r="J24" s="5">
        <f t="shared" si="5"/>
        <v>98768152.260000005</v>
      </c>
    </row>
    <row r="25" spans="2:13" x14ac:dyDescent="0.45">
      <c r="B25" s="3">
        <v>201503</v>
      </c>
      <c r="C25" s="3">
        <f t="shared" si="6"/>
        <v>2015</v>
      </c>
      <c r="D25" s="3">
        <f t="shared" si="7"/>
        <v>1</v>
      </c>
      <c r="E25" s="4">
        <f t="shared" si="0"/>
        <v>950712</v>
      </c>
      <c r="F25" s="4">
        <f t="shared" si="1"/>
        <v>142112</v>
      </c>
      <c r="G25" s="16">
        <f t="shared" si="2"/>
        <v>0.14947954795984483</v>
      </c>
      <c r="H25" s="4">
        <f t="shared" si="3"/>
        <v>67911</v>
      </c>
      <c r="I25" s="4">
        <f t="shared" si="4"/>
        <v>417</v>
      </c>
      <c r="J25" s="5">
        <f t="shared" si="5"/>
        <v>132041906.67</v>
      </c>
    </row>
    <row r="26" spans="2:13" x14ac:dyDescent="0.45">
      <c r="B26" s="3">
        <v>201506</v>
      </c>
      <c r="C26" s="3">
        <f t="shared" si="6"/>
        <v>2015</v>
      </c>
      <c r="D26" s="3">
        <f t="shared" si="7"/>
        <v>2</v>
      </c>
      <c r="E26" s="4">
        <f t="shared" si="0"/>
        <v>1068244</v>
      </c>
      <c r="F26" s="4">
        <f t="shared" si="1"/>
        <v>160474</v>
      </c>
      <c r="G26" s="16">
        <f t="shared" si="2"/>
        <v>0.15022223387166228</v>
      </c>
      <c r="H26" s="4">
        <f t="shared" si="3"/>
        <v>74845</v>
      </c>
      <c r="I26" s="4">
        <f t="shared" si="4"/>
        <v>3702</v>
      </c>
      <c r="J26" s="5">
        <f t="shared" si="5"/>
        <v>45950874.539999999</v>
      </c>
    </row>
    <row r="27" spans="2:13" x14ac:dyDescent="0.45">
      <c r="B27" s="3">
        <v>201509</v>
      </c>
      <c r="C27" s="3">
        <f t="shared" si="6"/>
        <v>2015</v>
      </c>
      <c r="D27" s="3">
        <f t="shared" si="7"/>
        <v>3</v>
      </c>
      <c r="E27" s="4">
        <f t="shared" si="0"/>
        <v>963343</v>
      </c>
      <c r="F27" s="4">
        <f t="shared" si="1"/>
        <v>160263</v>
      </c>
      <c r="G27" s="16">
        <f t="shared" si="2"/>
        <v>0.16636130640903604</v>
      </c>
      <c r="H27" s="4">
        <f t="shared" si="3"/>
        <v>64301</v>
      </c>
      <c r="I27" s="4">
        <f t="shared" si="4"/>
        <v>1750</v>
      </c>
      <c r="J27" s="5">
        <f t="shared" si="5"/>
        <v>38596755.75</v>
      </c>
    </row>
    <row r="28" spans="2:13" x14ac:dyDescent="0.45">
      <c r="B28" s="3">
        <v>201512</v>
      </c>
      <c r="C28" s="3">
        <f t="shared" si="6"/>
        <v>2015</v>
      </c>
      <c r="D28" s="3">
        <f t="shared" si="7"/>
        <v>4</v>
      </c>
      <c r="E28" s="4">
        <f t="shared" si="0"/>
        <v>964471</v>
      </c>
      <c r="F28" s="4">
        <f t="shared" si="1"/>
        <v>154307</v>
      </c>
      <c r="G28" s="16">
        <f t="shared" si="2"/>
        <v>0.15999133203590363</v>
      </c>
      <c r="H28" s="4">
        <f t="shared" si="3"/>
        <v>69379</v>
      </c>
      <c r="I28" s="4">
        <f t="shared" si="4"/>
        <v>652</v>
      </c>
      <c r="J28" s="5">
        <f t="shared" si="5"/>
        <v>84843847.489999995</v>
      </c>
    </row>
    <row r="29" spans="2:13" x14ac:dyDescent="0.45">
      <c r="B29" s="3">
        <v>201603</v>
      </c>
      <c r="C29" s="3">
        <f t="shared" si="6"/>
        <v>2016</v>
      </c>
      <c r="D29" s="3">
        <f t="shared" si="7"/>
        <v>1</v>
      </c>
      <c r="E29" s="4">
        <f t="shared" si="0"/>
        <v>973583</v>
      </c>
      <c r="F29" s="4">
        <f t="shared" si="1"/>
        <v>138009</v>
      </c>
      <c r="G29" s="16">
        <f t="shared" si="2"/>
        <v>0.14175370769621079</v>
      </c>
      <c r="H29" s="4">
        <f t="shared" si="3"/>
        <v>74458</v>
      </c>
      <c r="I29" s="4">
        <f t="shared" si="4"/>
        <v>2054</v>
      </c>
      <c r="J29" s="5">
        <f t="shared" si="5"/>
        <v>112211453.78</v>
      </c>
    </row>
    <row r="30" spans="2:13" x14ac:dyDescent="0.45">
      <c r="B30" s="3">
        <v>201606</v>
      </c>
      <c r="C30" s="3">
        <f t="shared" si="6"/>
        <v>2016</v>
      </c>
      <c r="D30" s="3">
        <f t="shared" si="7"/>
        <v>2</v>
      </c>
      <c r="E30" s="4">
        <f t="shared" si="0"/>
        <v>976740</v>
      </c>
      <c r="F30" s="4">
        <f t="shared" si="1"/>
        <v>150770</v>
      </c>
      <c r="G30" s="16">
        <f t="shared" si="2"/>
        <v>0.15436042344943382</v>
      </c>
      <c r="H30" s="4">
        <f t="shared" si="3"/>
        <v>68444</v>
      </c>
      <c r="I30" s="4">
        <f t="shared" si="4"/>
        <v>3804</v>
      </c>
      <c r="J30" s="5">
        <f t="shared" si="5"/>
        <v>49518964.579999998</v>
      </c>
    </row>
    <row r="31" spans="2:13" x14ac:dyDescent="0.45">
      <c r="B31" s="3">
        <v>201609</v>
      </c>
      <c r="C31" s="3">
        <f t="shared" si="6"/>
        <v>2016</v>
      </c>
      <c r="D31" s="3">
        <f t="shared" si="7"/>
        <v>3</v>
      </c>
      <c r="E31" s="4">
        <f t="shared" si="0"/>
        <v>982433</v>
      </c>
      <c r="F31" s="4">
        <f t="shared" si="1"/>
        <v>144806</v>
      </c>
      <c r="G31" s="16">
        <f t="shared" si="2"/>
        <v>0.14739529311413602</v>
      </c>
      <c r="H31" s="4">
        <f t="shared" si="3"/>
        <v>58356</v>
      </c>
      <c r="I31" s="4">
        <f t="shared" si="4"/>
        <v>3894</v>
      </c>
      <c r="J31" s="5">
        <f t="shared" si="5"/>
        <v>37205194.240000002</v>
      </c>
    </row>
    <row r="32" spans="2:13" x14ac:dyDescent="0.45">
      <c r="B32" s="3">
        <v>201612</v>
      </c>
      <c r="C32" s="3">
        <f t="shared" si="6"/>
        <v>2016</v>
      </c>
      <c r="D32" s="3">
        <f t="shared" si="7"/>
        <v>4</v>
      </c>
      <c r="E32" s="4">
        <f t="shared" si="0"/>
        <v>969071</v>
      </c>
      <c r="F32" s="4">
        <f t="shared" si="1"/>
        <v>140598</v>
      </c>
      <c r="G32" s="16">
        <f t="shared" si="2"/>
        <v>0.14508534462387174</v>
      </c>
      <c r="H32" s="4">
        <f t="shared" si="3"/>
        <v>58356</v>
      </c>
      <c r="I32" s="4">
        <f t="shared" si="4"/>
        <v>1959</v>
      </c>
      <c r="J32" s="5">
        <f t="shared" si="5"/>
        <v>93023287.849999994</v>
      </c>
    </row>
    <row r="33" spans="2:10" x14ac:dyDescent="0.45">
      <c r="B33" s="3">
        <v>201703</v>
      </c>
      <c r="C33" s="3">
        <f t="shared" si="6"/>
        <v>2017</v>
      </c>
      <c r="D33" s="3">
        <f t="shared" si="7"/>
        <v>1</v>
      </c>
      <c r="E33" s="4">
        <f t="shared" si="0"/>
        <v>991346</v>
      </c>
      <c r="F33" s="4">
        <f t="shared" si="1"/>
        <v>129069</v>
      </c>
      <c r="G33" s="16">
        <f t="shared" si="2"/>
        <v>0.13019571370641531</v>
      </c>
      <c r="H33" s="4">
        <f t="shared" si="3"/>
        <v>71521</v>
      </c>
      <c r="I33" s="4">
        <f t="shared" si="4"/>
        <v>2050</v>
      </c>
      <c r="J33" s="5">
        <f t="shared" si="5"/>
        <v>138491430.97999999</v>
      </c>
    </row>
    <row r="34" spans="2:10" x14ac:dyDescent="0.45">
      <c r="B34" s="3">
        <v>201706</v>
      </c>
      <c r="C34" s="3">
        <f t="shared" si="6"/>
        <v>2017</v>
      </c>
      <c r="D34" s="3">
        <f t="shared" si="7"/>
        <v>2</v>
      </c>
      <c r="E34" s="4">
        <f t="shared" si="0"/>
        <v>988813</v>
      </c>
      <c r="F34" s="4">
        <f t="shared" si="1"/>
        <v>158267</v>
      </c>
      <c r="G34" s="16">
        <f t="shared" si="2"/>
        <v>0.16005756396811127</v>
      </c>
      <c r="H34" s="4">
        <f t="shared" si="3"/>
        <v>71734</v>
      </c>
      <c r="I34" s="4">
        <f t="shared" si="4"/>
        <v>3398</v>
      </c>
      <c r="J34" s="5">
        <f t="shared" si="5"/>
        <v>59145055.460000001</v>
      </c>
    </row>
    <row r="35" spans="2:10" x14ac:dyDescent="0.45">
      <c r="B35" s="3">
        <v>201709</v>
      </c>
      <c r="C35" s="3">
        <f t="shared" si="6"/>
        <v>2017</v>
      </c>
      <c r="D35" s="3">
        <f t="shared" si="7"/>
        <v>3</v>
      </c>
      <c r="E35" s="4">
        <f t="shared" si="0"/>
        <v>987330</v>
      </c>
      <c r="F35" s="4">
        <f t="shared" si="1"/>
        <v>156896</v>
      </c>
      <c r="G35" s="16">
        <f t="shared" si="2"/>
        <v>0.158909381868271</v>
      </c>
      <c r="H35" s="4">
        <f t="shared" si="3"/>
        <v>59265</v>
      </c>
      <c r="I35" s="4">
        <f t="shared" si="4"/>
        <v>3111</v>
      </c>
      <c r="J35" s="5">
        <f t="shared" si="5"/>
        <v>45469405.549999997</v>
      </c>
    </row>
    <row r="36" spans="2:10" x14ac:dyDescent="0.45">
      <c r="B36" s="3">
        <v>201712</v>
      </c>
      <c r="C36" s="3">
        <f t="shared" si="6"/>
        <v>2017</v>
      </c>
      <c r="D36" s="3">
        <f t="shared" si="7"/>
        <v>4</v>
      </c>
      <c r="E36" s="4">
        <f t="shared" si="0"/>
        <v>1049879</v>
      </c>
      <c r="F36" s="4">
        <f t="shared" si="1"/>
        <v>149406</v>
      </c>
      <c r="G36" s="16">
        <f t="shared" si="2"/>
        <v>0.14230782785444798</v>
      </c>
      <c r="H36" s="4">
        <f t="shared" si="3"/>
        <v>52632</v>
      </c>
      <c r="I36" s="4">
        <f t="shared" si="4"/>
        <v>1378</v>
      </c>
      <c r="J36" s="5">
        <f t="shared" si="5"/>
        <v>120761003.36</v>
      </c>
    </row>
    <row r="37" spans="2:10" x14ac:dyDescent="0.45">
      <c r="B37" s="3">
        <v>201803</v>
      </c>
      <c r="C37" s="3">
        <f t="shared" si="6"/>
        <v>2018</v>
      </c>
      <c r="D37" s="3">
        <f t="shared" si="7"/>
        <v>1</v>
      </c>
      <c r="E37" s="4">
        <f t="shared" ref="E37:E68" si="8">SUMIFS(Customers,Quarter,$B37,Compsny,$O$2)</f>
        <v>1017185</v>
      </c>
      <c r="F37" s="4">
        <f t="shared" ref="F37:F68" si="9">SUMIFS(Arrears_Greater_than_60_days,Quarter,$B37,Compsny,$O$2)</f>
        <v>143423</v>
      </c>
      <c r="G37" s="16">
        <f t="shared" si="2"/>
        <v>0.14099991643604654</v>
      </c>
      <c r="H37" s="4">
        <f t="shared" ref="H37:H68" si="10">SUMIFS(Final_Termination_Notices,Quarter,$B37,Compsny,$O$2)</f>
        <v>71133</v>
      </c>
      <c r="I37" s="4">
        <f t="shared" ref="I37:I68" si="11">SUMIFS(Accounts_Terminated,Quarter,$B37,Compsny,$O$2)</f>
        <v>2127</v>
      </c>
      <c r="J37" s="5">
        <f t="shared" ref="J37:J68" si="12">SUMIFS(Sales,Quarter,$B37,Compsny,$O$2)</f>
        <v>158706377.52000001</v>
      </c>
    </row>
    <row r="38" spans="2:10" x14ac:dyDescent="0.45">
      <c r="B38" s="3">
        <v>201806</v>
      </c>
      <c r="C38" s="3">
        <f t="shared" si="6"/>
        <v>2018</v>
      </c>
      <c r="D38" s="3">
        <f t="shared" si="7"/>
        <v>2</v>
      </c>
      <c r="E38" s="4">
        <f t="shared" si="8"/>
        <v>1037890</v>
      </c>
      <c r="F38" s="4">
        <f t="shared" si="9"/>
        <v>161698</v>
      </c>
      <c r="G38" s="16">
        <f t="shared" si="2"/>
        <v>0.15579493009856535</v>
      </c>
      <c r="H38" s="4">
        <f t="shared" si="10"/>
        <v>69907</v>
      </c>
      <c r="I38" s="4">
        <f t="shared" si="11"/>
        <v>3402</v>
      </c>
      <c r="J38" s="5">
        <f t="shared" si="12"/>
        <v>66737069.810000002</v>
      </c>
    </row>
    <row r="39" spans="2:10" x14ac:dyDescent="0.45">
      <c r="B39" s="3">
        <v>201809</v>
      </c>
      <c r="C39" s="3">
        <f t="shared" si="6"/>
        <v>2018</v>
      </c>
      <c r="D39" s="3">
        <f t="shared" si="7"/>
        <v>3</v>
      </c>
      <c r="E39" s="4">
        <f t="shared" si="8"/>
        <v>1036071</v>
      </c>
      <c r="F39" s="4">
        <f t="shared" si="9"/>
        <v>155250</v>
      </c>
      <c r="G39" s="16">
        <f t="shared" si="2"/>
        <v>0.14984494305892163</v>
      </c>
      <c r="H39" s="4">
        <f t="shared" si="10"/>
        <v>60155</v>
      </c>
      <c r="I39" s="4">
        <f t="shared" si="11"/>
        <v>2645</v>
      </c>
      <c r="J39" s="5">
        <f t="shared" si="12"/>
        <v>46703010.32</v>
      </c>
    </row>
    <row r="40" spans="2:10" x14ac:dyDescent="0.45">
      <c r="B40" s="3">
        <v>201812</v>
      </c>
      <c r="C40" s="3">
        <f t="shared" si="6"/>
        <v>2018</v>
      </c>
      <c r="D40" s="3">
        <f t="shared" si="7"/>
        <v>4</v>
      </c>
      <c r="E40" s="4">
        <f t="shared" si="8"/>
        <v>1056633</v>
      </c>
      <c r="F40" s="4">
        <f t="shared" si="9"/>
        <v>156871</v>
      </c>
      <c r="G40" s="16">
        <f t="shared" si="2"/>
        <v>0.14846308983346157</v>
      </c>
      <c r="H40" s="4">
        <f t="shared" si="10"/>
        <v>54854</v>
      </c>
      <c r="I40" s="4">
        <f t="shared" si="11"/>
        <v>1603</v>
      </c>
      <c r="J40" s="5">
        <f t="shared" si="12"/>
        <v>136633023.81</v>
      </c>
    </row>
    <row r="41" spans="2:10" x14ac:dyDescent="0.45">
      <c r="B41" s="3">
        <v>201903</v>
      </c>
      <c r="C41" s="3">
        <f t="shared" si="6"/>
        <v>2019</v>
      </c>
      <c r="D41" s="3">
        <f t="shared" si="7"/>
        <v>1</v>
      </c>
      <c r="E41" s="4">
        <f t="shared" si="8"/>
        <v>1063301</v>
      </c>
      <c r="F41" s="4">
        <f t="shared" si="9"/>
        <v>140461</v>
      </c>
      <c r="G41" s="16">
        <f t="shared" si="2"/>
        <v>0.13209900112950143</v>
      </c>
      <c r="H41" s="4">
        <f t="shared" si="10"/>
        <v>70714</v>
      </c>
      <c r="I41" s="4">
        <f t="shared" si="11"/>
        <v>1646</v>
      </c>
      <c r="J41" s="5">
        <f t="shared" si="12"/>
        <v>160608931.84</v>
      </c>
    </row>
    <row r="42" spans="2:10" x14ac:dyDescent="0.45">
      <c r="B42" s="3">
        <v>201906</v>
      </c>
      <c r="C42" s="3">
        <f t="shared" si="6"/>
        <v>2019</v>
      </c>
      <c r="D42" s="3">
        <f t="shared" si="7"/>
        <v>2</v>
      </c>
      <c r="E42" s="4">
        <f t="shared" si="8"/>
        <v>1069138</v>
      </c>
      <c r="F42" s="4">
        <f t="shared" si="9"/>
        <v>157431</v>
      </c>
      <c r="G42" s="16">
        <f t="shared" si="2"/>
        <v>0.14725040172550222</v>
      </c>
      <c r="H42" s="4">
        <f t="shared" si="10"/>
        <v>63598</v>
      </c>
      <c r="I42" s="4">
        <f t="shared" si="11"/>
        <v>3156</v>
      </c>
      <c r="J42" s="5">
        <f t="shared" si="12"/>
        <v>65979873.350000001</v>
      </c>
    </row>
    <row r="43" spans="2:10" x14ac:dyDescent="0.45">
      <c r="B43" s="3">
        <v>201909</v>
      </c>
      <c r="C43" s="3">
        <f t="shared" si="6"/>
        <v>2019</v>
      </c>
      <c r="D43" s="3">
        <f t="shared" si="7"/>
        <v>3</v>
      </c>
      <c r="E43" s="4">
        <f t="shared" si="8"/>
        <v>1062562</v>
      </c>
      <c r="F43" s="4">
        <f t="shared" si="9"/>
        <v>160092</v>
      </c>
      <c r="G43" s="16">
        <f t="shared" si="2"/>
        <v>0.15066603172332532</v>
      </c>
      <c r="H43" s="4">
        <f t="shared" si="10"/>
        <v>61127</v>
      </c>
      <c r="I43" s="4">
        <f t="shared" si="11"/>
        <v>3018</v>
      </c>
      <c r="J43" s="5">
        <f t="shared" si="12"/>
        <v>49905680.869999997</v>
      </c>
    </row>
    <row r="44" spans="2:10" x14ac:dyDescent="0.45">
      <c r="B44" s="3">
        <v>201912</v>
      </c>
      <c r="C44" s="3">
        <f t="shared" si="6"/>
        <v>2019</v>
      </c>
      <c r="D44" s="3">
        <f t="shared" si="7"/>
        <v>4</v>
      </c>
      <c r="E44" s="4">
        <f t="shared" si="8"/>
        <v>1068081</v>
      </c>
      <c r="F44" s="4">
        <f t="shared" si="9"/>
        <v>157057</v>
      </c>
      <c r="G44" s="16">
        <f t="shared" si="2"/>
        <v>0.14704596374245024</v>
      </c>
      <c r="H44" s="4">
        <f t="shared" si="10"/>
        <v>68440</v>
      </c>
      <c r="I44" s="4">
        <f t="shared" si="11"/>
        <v>635</v>
      </c>
      <c r="J44" s="5">
        <f t="shared" si="12"/>
        <v>90843516.480000004</v>
      </c>
    </row>
    <row r="45" spans="2:10" x14ac:dyDescent="0.45">
      <c r="B45" s="3">
        <v>202003</v>
      </c>
      <c r="C45" s="3">
        <f t="shared" si="6"/>
        <v>2020</v>
      </c>
      <c r="D45" s="3">
        <f t="shared" si="7"/>
        <v>1</v>
      </c>
      <c r="E45" s="4">
        <f t="shared" si="8"/>
        <v>1078893</v>
      </c>
      <c r="F45" s="4">
        <f t="shared" si="9"/>
        <v>163831</v>
      </c>
      <c r="G45" s="16">
        <f t="shared" si="2"/>
        <v>0.15185101766347545</v>
      </c>
      <c r="H45" s="4">
        <f t="shared" si="10"/>
        <v>61679</v>
      </c>
      <c r="I45" s="4">
        <f t="shared" si="11"/>
        <v>613</v>
      </c>
      <c r="J45" s="5">
        <f t="shared" si="12"/>
        <v>153373903.97</v>
      </c>
    </row>
    <row r="46" spans="2:10" x14ac:dyDescent="0.45">
      <c r="B46" s="3">
        <v>202006</v>
      </c>
      <c r="C46" s="3">
        <f t="shared" si="6"/>
        <v>2020</v>
      </c>
      <c r="D46" s="3">
        <f t="shared" si="7"/>
        <v>2</v>
      </c>
      <c r="E46" s="4">
        <f t="shared" si="8"/>
        <v>1083801</v>
      </c>
      <c r="F46" s="4">
        <f t="shared" si="9"/>
        <v>197166</v>
      </c>
      <c r="G46" s="16">
        <f t="shared" si="2"/>
        <v>0.18192085078349254</v>
      </c>
      <c r="H46" s="4">
        <f t="shared" si="10"/>
        <v>0</v>
      </c>
      <c r="I46" s="4">
        <f t="shared" si="11"/>
        <v>0</v>
      </c>
      <c r="J46" s="5">
        <f t="shared" si="12"/>
        <v>65335547.829999998</v>
      </c>
    </row>
    <row r="47" spans="2:10" x14ac:dyDescent="0.45">
      <c r="B47" s="3">
        <v>202009</v>
      </c>
      <c r="C47" s="3">
        <f t="shared" si="6"/>
        <v>2020</v>
      </c>
      <c r="D47" s="3">
        <f t="shared" si="7"/>
        <v>3</v>
      </c>
      <c r="E47" s="4">
        <f t="shared" si="8"/>
        <v>1069937</v>
      </c>
      <c r="F47" s="4">
        <f t="shared" si="9"/>
        <v>194284</v>
      </c>
      <c r="G47" s="16">
        <f t="shared" si="2"/>
        <v>0.18158452320089874</v>
      </c>
      <c r="H47" s="4">
        <f t="shared" si="10"/>
        <v>0</v>
      </c>
      <c r="I47" s="4">
        <f t="shared" si="11"/>
        <v>0</v>
      </c>
      <c r="J47" s="5">
        <f t="shared" si="12"/>
        <v>47007204.579999998</v>
      </c>
    </row>
    <row r="48" spans="2:10" x14ac:dyDescent="0.45">
      <c r="B48" s="3">
        <v>202012</v>
      </c>
      <c r="C48" s="3">
        <f t="shared" si="6"/>
        <v>2020</v>
      </c>
      <c r="D48" s="3">
        <f t="shared" si="7"/>
        <v>4</v>
      </c>
      <c r="E48" s="4">
        <f t="shared" si="8"/>
        <v>1087715</v>
      </c>
      <c r="F48" s="4">
        <f t="shared" si="9"/>
        <v>192500</v>
      </c>
      <c r="G48" s="16">
        <f t="shared" si="2"/>
        <v>0.17697650579425678</v>
      </c>
      <c r="H48" s="4">
        <f t="shared" si="10"/>
        <v>0</v>
      </c>
      <c r="I48" s="4">
        <f t="shared" si="11"/>
        <v>0</v>
      </c>
      <c r="J48" s="5">
        <f t="shared" si="12"/>
        <v>131502622.56</v>
      </c>
    </row>
    <row r="49" spans="2:10" x14ac:dyDescent="0.45">
      <c r="B49" s="3">
        <v>202103</v>
      </c>
      <c r="C49" s="3">
        <f t="shared" si="6"/>
        <v>2021</v>
      </c>
      <c r="D49" s="3">
        <f t="shared" si="7"/>
        <v>1</v>
      </c>
      <c r="E49" s="4">
        <f t="shared" si="8"/>
        <v>1097732</v>
      </c>
      <c r="F49" s="4">
        <f t="shared" si="9"/>
        <v>186485</v>
      </c>
      <c r="G49" s="16">
        <f t="shared" si="2"/>
        <v>0.16988208415168729</v>
      </c>
      <c r="H49" s="4">
        <f t="shared" si="10"/>
        <v>0</v>
      </c>
      <c r="I49" s="4">
        <f t="shared" si="11"/>
        <v>0</v>
      </c>
      <c r="J49" s="5">
        <f t="shared" si="12"/>
        <v>160731300.08000001</v>
      </c>
    </row>
    <row r="50" spans="2:10" x14ac:dyDescent="0.45">
      <c r="B50" s="3">
        <v>202106</v>
      </c>
      <c r="C50" s="3">
        <f t="shared" si="6"/>
        <v>2021</v>
      </c>
      <c r="D50" s="3">
        <f t="shared" si="7"/>
        <v>2</v>
      </c>
      <c r="E50" s="4">
        <f t="shared" si="8"/>
        <v>1109598</v>
      </c>
      <c r="F50" s="4">
        <f t="shared" si="9"/>
        <v>205120</v>
      </c>
      <c r="G50" s="16">
        <f t="shared" si="2"/>
        <v>0.18485974199665103</v>
      </c>
      <c r="H50" s="4">
        <f t="shared" si="10"/>
        <v>0</v>
      </c>
      <c r="I50" s="4">
        <f t="shared" si="11"/>
        <v>0</v>
      </c>
      <c r="J50" s="5">
        <f t="shared" si="12"/>
        <v>63466067.909999996</v>
      </c>
    </row>
    <row r="51" spans="2:10" x14ac:dyDescent="0.45">
      <c r="B51" s="3">
        <v>202109</v>
      </c>
      <c r="C51" s="3">
        <f t="shared" si="6"/>
        <v>2021</v>
      </c>
      <c r="D51" s="3">
        <f t="shared" si="7"/>
        <v>3</v>
      </c>
      <c r="E51" s="4">
        <f t="shared" si="8"/>
        <v>1122211</v>
      </c>
      <c r="F51" s="4">
        <f t="shared" si="9"/>
        <v>208795</v>
      </c>
      <c r="G51" s="16">
        <f t="shared" si="2"/>
        <v>0.18605681106316013</v>
      </c>
      <c r="H51" s="4">
        <f t="shared" si="10"/>
        <v>0</v>
      </c>
      <c r="I51" s="4">
        <f t="shared" si="11"/>
        <v>0</v>
      </c>
      <c r="J51" s="5">
        <f t="shared" si="12"/>
        <v>52001335.090000004</v>
      </c>
    </row>
    <row r="52" spans="2:10" x14ac:dyDescent="0.45">
      <c r="B52" s="3">
        <v>202112</v>
      </c>
      <c r="C52" s="3">
        <f t="shared" si="6"/>
        <v>2021</v>
      </c>
      <c r="D52" s="3">
        <f t="shared" si="7"/>
        <v>4</v>
      </c>
      <c r="E52" s="4">
        <f t="shared" si="8"/>
        <v>1119788</v>
      </c>
      <c r="F52" s="4">
        <f t="shared" si="9"/>
        <v>192477</v>
      </c>
      <c r="G52" s="16">
        <f t="shared" si="2"/>
        <v>0.17188700003929316</v>
      </c>
      <c r="H52" s="4">
        <f t="shared" si="10"/>
        <v>112422</v>
      </c>
      <c r="I52" s="4">
        <f t="shared" si="11"/>
        <v>0</v>
      </c>
      <c r="J52" s="5">
        <f t="shared" si="12"/>
        <v>159173538.90000001</v>
      </c>
    </row>
    <row r="53" spans="2:10" x14ac:dyDescent="0.45">
      <c r="B53" s="3">
        <v>202203</v>
      </c>
      <c r="C53" s="3">
        <f t="shared" si="6"/>
        <v>2022</v>
      </c>
      <c r="D53" s="3">
        <f t="shared" si="7"/>
        <v>1</v>
      </c>
      <c r="E53" s="4">
        <f t="shared" si="8"/>
        <v>1141806</v>
      </c>
      <c r="F53" s="4">
        <f t="shared" si="9"/>
        <v>189825</v>
      </c>
      <c r="G53" s="16">
        <f t="shared" si="2"/>
        <v>0.16624978323813328</v>
      </c>
      <c r="H53" s="4">
        <f t="shared" si="10"/>
        <v>97232</v>
      </c>
      <c r="I53" s="4">
        <f t="shared" si="11"/>
        <v>0</v>
      </c>
      <c r="J53" s="5">
        <f t="shared" si="12"/>
        <v>194217478.90000001</v>
      </c>
    </row>
    <row r="54" spans="2:10" x14ac:dyDescent="0.45">
      <c r="B54" s="3">
        <v>202206</v>
      </c>
      <c r="C54" s="3">
        <f t="shared" si="6"/>
        <v>2022</v>
      </c>
      <c r="D54" s="3">
        <f t="shared" si="7"/>
        <v>2</v>
      </c>
      <c r="E54" s="4">
        <f t="shared" si="8"/>
        <v>1112024</v>
      </c>
      <c r="F54" s="4">
        <f t="shared" si="9"/>
        <v>198540</v>
      </c>
      <c r="G54" s="16">
        <f t="shared" si="2"/>
        <v>0.17853931210117768</v>
      </c>
      <c r="H54" s="4">
        <f t="shared" si="10"/>
        <v>98020</v>
      </c>
      <c r="I54" s="4">
        <f t="shared" si="11"/>
        <v>800</v>
      </c>
      <c r="J54" s="5">
        <f t="shared" si="12"/>
        <v>70918789.140000001</v>
      </c>
    </row>
    <row r="55" spans="2:10" x14ac:dyDescent="0.45">
      <c r="B55" s="3">
        <v>202209</v>
      </c>
      <c r="C55" s="3">
        <f t="shared" si="6"/>
        <v>2022</v>
      </c>
      <c r="D55" s="3">
        <f t="shared" si="7"/>
        <v>3</v>
      </c>
      <c r="E55" s="4">
        <f t="shared" si="8"/>
        <v>1151443</v>
      </c>
      <c r="F55" s="4">
        <f t="shared" si="9"/>
        <v>185531</v>
      </c>
      <c r="G55" s="16">
        <f t="shared" si="2"/>
        <v>0.16112912232737531</v>
      </c>
      <c r="H55" s="4">
        <f t="shared" si="10"/>
        <v>88096</v>
      </c>
      <c r="I55" s="4">
        <f t="shared" si="11"/>
        <v>654</v>
      </c>
      <c r="J55" s="5">
        <f t="shared" si="12"/>
        <v>62078032.390000001</v>
      </c>
    </row>
    <row r="56" spans="2:10" x14ac:dyDescent="0.45">
      <c r="B56" s="3">
        <v>202212</v>
      </c>
      <c r="C56" s="3">
        <f t="shared" si="6"/>
        <v>2022</v>
      </c>
      <c r="D56" s="3">
        <f t="shared" si="7"/>
        <v>4</v>
      </c>
      <c r="E56" s="4">
        <f t="shared" si="8"/>
        <v>1138931</v>
      </c>
      <c r="F56" s="4">
        <f t="shared" si="9"/>
        <v>179101</v>
      </c>
      <c r="G56" s="16">
        <f t="shared" si="2"/>
        <v>0.1572536000863968</v>
      </c>
      <c r="H56" s="4">
        <f t="shared" si="10"/>
        <v>99750</v>
      </c>
      <c r="I56" s="4">
        <f t="shared" si="11"/>
        <v>131</v>
      </c>
      <c r="J56" s="5">
        <f t="shared" si="12"/>
        <v>179187112</v>
      </c>
    </row>
    <row r="57" spans="2:10" x14ac:dyDescent="0.45">
      <c r="B57" s="3">
        <v>202303</v>
      </c>
      <c r="C57" s="3">
        <f t="shared" si="6"/>
        <v>2023</v>
      </c>
      <c r="D57" s="3">
        <f t="shared" si="7"/>
        <v>1</v>
      </c>
      <c r="E57" s="4">
        <f t="shared" si="8"/>
        <v>1172322</v>
      </c>
      <c r="F57" s="4">
        <f t="shared" si="9"/>
        <v>187751</v>
      </c>
      <c r="G57" s="16">
        <f t="shared" si="2"/>
        <v>0.16015309786901552</v>
      </c>
      <c r="H57" s="4">
        <f t="shared" si="10"/>
        <v>120046</v>
      </c>
      <c r="I57" s="4">
        <f t="shared" si="11"/>
        <v>181</v>
      </c>
      <c r="J57" s="5">
        <f t="shared" si="12"/>
        <v>201650674.19999999</v>
      </c>
    </row>
    <row r="58" spans="2:10" x14ac:dyDescent="0.45">
      <c r="B58" s="3">
        <v>202306</v>
      </c>
      <c r="C58" s="3">
        <f t="shared" si="6"/>
        <v>2023</v>
      </c>
      <c r="D58" s="3">
        <f t="shared" si="7"/>
        <v>2</v>
      </c>
      <c r="E58" s="4">
        <f t="shared" si="8"/>
        <v>1159532</v>
      </c>
      <c r="F58" s="4">
        <f t="shared" si="9"/>
        <v>197399</v>
      </c>
      <c r="G58" s="16">
        <f t="shared" si="2"/>
        <v>0.17024023485337189</v>
      </c>
      <c r="H58" s="4">
        <f t="shared" si="10"/>
        <v>105480</v>
      </c>
      <c r="I58" s="4">
        <f t="shared" si="11"/>
        <v>1064</v>
      </c>
      <c r="J58" s="5">
        <f t="shared" si="12"/>
        <v>68386077.75</v>
      </c>
    </row>
    <row r="59" spans="2:10" x14ac:dyDescent="0.45">
      <c r="B59" s="3">
        <v>202309</v>
      </c>
      <c r="C59" s="3">
        <f t="shared" si="6"/>
        <v>2023</v>
      </c>
      <c r="D59" s="3">
        <f t="shared" si="7"/>
        <v>3</v>
      </c>
      <c r="E59" s="4">
        <f t="shared" si="8"/>
        <v>1158364</v>
      </c>
      <c r="F59" s="4">
        <f t="shared" si="9"/>
        <v>191342</v>
      </c>
      <c r="G59" s="16">
        <f t="shared" si="2"/>
        <v>0.16518296494020879</v>
      </c>
      <c r="H59" s="4">
        <f t="shared" si="10"/>
        <v>96392</v>
      </c>
      <c r="I59" s="4">
        <f t="shared" si="11"/>
        <v>1778</v>
      </c>
      <c r="J59" s="5">
        <f t="shared" si="12"/>
        <v>54974721.850000001</v>
      </c>
    </row>
    <row r="60" spans="2:10" x14ac:dyDescent="0.45">
      <c r="B60" s="3">
        <v>202312</v>
      </c>
      <c r="C60" s="3">
        <f t="shared" si="6"/>
        <v>2023</v>
      </c>
      <c r="D60" s="3">
        <f t="shared" si="7"/>
        <v>4</v>
      </c>
      <c r="E60" s="4">
        <f t="shared" si="8"/>
        <v>1120755</v>
      </c>
      <c r="F60" s="4">
        <f t="shared" si="9"/>
        <v>190056</v>
      </c>
      <c r="G60" s="16">
        <f t="shared" si="2"/>
        <v>0.16957854303572145</v>
      </c>
      <c r="H60" s="4">
        <f t="shared" si="10"/>
        <v>96694</v>
      </c>
      <c r="I60" s="4">
        <f t="shared" si="11"/>
        <v>105</v>
      </c>
      <c r="J60" s="5">
        <f t="shared" si="12"/>
        <v>151132100.80000001</v>
      </c>
    </row>
    <row r="61" spans="2:10" x14ac:dyDescent="0.45">
      <c r="B61" s="3">
        <v>202403</v>
      </c>
      <c r="C61" s="3">
        <f t="shared" si="6"/>
        <v>2024</v>
      </c>
      <c r="D61" s="3">
        <f t="shared" si="7"/>
        <v>1</v>
      </c>
      <c r="E61" s="4">
        <f t="shared" si="8"/>
        <v>1167223</v>
      </c>
      <c r="F61" s="4">
        <f t="shared" si="9"/>
        <v>194915</v>
      </c>
      <c r="G61" s="16">
        <f t="shared" si="2"/>
        <v>0.16699036944953963</v>
      </c>
      <c r="H61" s="4">
        <f t="shared" si="10"/>
        <v>89023</v>
      </c>
      <c r="I61" s="4">
        <f t="shared" si="11"/>
        <v>251</v>
      </c>
      <c r="J61" s="5">
        <f t="shared" si="12"/>
        <v>196046723.5</v>
      </c>
    </row>
    <row r="62" spans="2:10" x14ac:dyDescent="0.45">
      <c r="B62" s="3">
        <v>202406</v>
      </c>
      <c r="C62" s="3">
        <f t="shared" si="6"/>
        <v>2024</v>
      </c>
      <c r="D62" s="3">
        <f t="shared" si="7"/>
        <v>2</v>
      </c>
      <c r="E62" s="4">
        <f t="shared" si="8"/>
        <v>1165314</v>
      </c>
      <c r="F62" s="4">
        <f t="shared" si="9"/>
        <v>214980</v>
      </c>
      <c r="G62" s="16">
        <f t="shared" si="2"/>
        <v>0.18448246567019705</v>
      </c>
      <c r="H62" s="4">
        <f t="shared" si="10"/>
        <v>160312</v>
      </c>
      <c r="I62" s="4">
        <f t="shared" si="11"/>
        <v>0</v>
      </c>
      <c r="J62" s="5">
        <f t="shared" si="12"/>
        <v>80294519.370000005</v>
      </c>
    </row>
    <row r="63" spans="2:10" x14ac:dyDescent="0.45">
      <c r="B63" s="3">
        <v>202409</v>
      </c>
      <c r="C63" s="3">
        <f t="shared" si="6"/>
        <v>2024</v>
      </c>
      <c r="D63" s="3">
        <f t="shared" si="7"/>
        <v>3</v>
      </c>
      <c r="E63" s="4">
        <f t="shared" si="8"/>
        <v>1193657</v>
      </c>
      <c r="F63" s="4">
        <f t="shared" si="9"/>
        <v>204759</v>
      </c>
      <c r="G63" s="16">
        <f t="shared" si="2"/>
        <v>0.17153922776811095</v>
      </c>
      <c r="H63" s="4">
        <f t="shared" si="10"/>
        <v>38144</v>
      </c>
      <c r="I63" s="4">
        <f t="shared" si="11"/>
        <v>1997</v>
      </c>
      <c r="J63" s="5">
        <f t="shared" si="12"/>
        <v>58824833</v>
      </c>
    </row>
    <row r="64" spans="2:10" x14ac:dyDescent="0.45">
      <c r="B64" s="3">
        <v>202412</v>
      </c>
      <c r="C64" s="3">
        <f t="shared" si="6"/>
        <v>2024</v>
      </c>
      <c r="D64" s="3">
        <f t="shared" si="7"/>
        <v>4</v>
      </c>
      <c r="E64" s="4">
        <f t="shared" si="8"/>
        <v>1170395</v>
      </c>
      <c r="F64" s="4">
        <f t="shared" si="9"/>
        <v>195364</v>
      </c>
      <c r="G64" s="16">
        <f t="shared" si="2"/>
        <v>0.16692142396370457</v>
      </c>
      <c r="H64" s="4">
        <f t="shared" si="10"/>
        <v>47833</v>
      </c>
      <c r="I64" s="4">
        <f t="shared" si="11"/>
        <v>42</v>
      </c>
      <c r="J64" s="5">
        <f t="shared" si="12"/>
        <v>206573599</v>
      </c>
    </row>
    <row r="65" spans="2:10" x14ac:dyDescent="0.45">
      <c r="B65" s="3">
        <v>202503</v>
      </c>
      <c r="C65" s="3">
        <f t="shared" ref="C65:C68" si="13">ROUND(B65/100,0)</f>
        <v>2025</v>
      </c>
      <c r="D65" s="3">
        <f t="shared" si="7"/>
        <v>1</v>
      </c>
      <c r="E65" s="4">
        <f t="shared" si="8"/>
        <v>1209194</v>
      </c>
      <c r="F65" s="4">
        <f t="shared" si="9"/>
        <v>184045</v>
      </c>
      <c r="G65" s="16">
        <f t="shared" ref="G65:G68" si="14">F65/E65</f>
        <v>0.15220469172026987</v>
      </c>
      <c r="H65" s="4">
        <f t="shared" si="10"/>
        <v>52737</v>
      </c>
      <c r="I65" s="4">
        <f t="shared" si="11"/>
        <v>256</v>
      </c>
      <c r="J65" s="5">
        <f t="shared" si="12"/>
        <v>271527688</v>
      </c>
    </row>
    <row r="66" spans="2:10" x14ac:dyDescent="0.45">
      <c r="B66" s="3">
        <v>202506</v>
      </c>
      <c r="C66" s="3">
        <f t="shared" si="13"/>
        <v>2025</v>
      </c>
      <c r="D66" s="3">
        <f t="shared" si="7"/>
        <v>2</v>
      </c>
      <c r="E66" s="4">
        <f t="shared" si="8"/>
        <v>1183154</v>
      </c>
      <c r="F66" s="4">
        <f t="shared" si="9"/>
        <v>195705</v>
      </c>
      <c r="G66" s="16">
        <f t="shared" si="14"/>
        <v>0.16540957474682078</v>
      </c>
      <c r="H66" s="4">
        <f t="shared" si="10"/>
        <v>51472</v>
      </c>
      <c r="I66" s="4">
        <f t="shared" si="11"/>
        <v>1753</v>
      </c>
      <c r="J66" s="5">
        <f t="shared" si="12"/>
        <v>109605491.40000001</v>
      </c>
    </row>
    <row r="67" spans="2:10" x14ac:dyDescent="0.45">
      <c r="B67" s="3">
        <v>202509</v>
      </c>
      <c r="C67" s="3">
        <f t="shared" si="13"/>
        <v>2025</v>
      </c>
      <c r="D67" s="3">
        <f t="shared" si="7"/>
        <v>3</v>
      </c>
      <c r="E67" s="4">
        <f t="shared" si="8"/>
        <v>1210166</v>
      </c>
      <c r="F67" s="4">
        <f t="shared" si="9"/>
        <v>184552</v>
      </c>
      <c r="G67" s="16">
        <f t="shared" si="14"/>
        <v>0.152501392370964</v>
      </c>
      <c r="H67" s="4">
        <f t="shared" si="10"/>
        <v>39836</v>
      </c>
      <c r="I67" s="4">
        <f t="shared" si="11"/>
        <v>1716</v>
      </c>
      <c r="J67" s="5">
        <f t="shared" si="12"/>
        <v>84407615.579999998</v>
      </c>
    </row>
    <row r="68" spans="2:10" x14ac:dyDescent="0.45">
      <c r="B68" s="3">
        <v>202512</v>
      </c>
      <c r="C68" s="3">
        <f t="shared" si="13"/>
        <v>2025</v>
      </c>
      <c r="D68" s="3">
        <f t="shared" si="7"/>
        <v>4</v>
      </c>
      <c r="E68" s="4">
        <f t="shared" si="8"/>
        <v>1186626</v>
      </c>
      <c r="F68" s="4">
        <f t="shared" si="9"/>
        <v>181270</v>
      </c>
      <c r="G68" s="16">
        <f t="shared" si="14"/>
        <v>0.15276085304046935</v>
      </c>
      <c r="H68" s="4">
        <f t="shared" si="10"/>
        <v>41002</v>
      </c>
      <c r="I68" s="4">
        <f t="shared" si="11"/>
        <v>6</v>
      </c>
      <c r="J68" s="5">
        <f t="shared" si="12"/>
        <v>271386890.60000002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20756-C4E9-4214-A499-6455955487C1}">
  <dimension ref="B2:Q68"/>
  <sheetViews>
    <sheetView workbookViewId="0">
      <selection activeCell="P13" sqref="P13"/>
    </sheetView>
  </sheetViews>
  <sheetFormatPr defaultRowHeight="14.25" x14ac:dyDescent="0.45"/>
  <cols>
    <col min="1" max="1" width="4.33203125" customWidth="1"/>
    <col min="2" max="2" width="9.06640625" customWidth="1"/>
    <col min="3" max="3" width="4.73046875" bestFit="1" customWidth="1"/>
    <col min="4" max="4" width="6.86328125" bestFit="1" customWidth="1"/>
    <col min="5" max="5" width="10.19921875" customWidth="1"/>
    <col min="6" max="6" width="12.06640625" customWidth="1"/>
    <col min="7" max="7" width="0" hidden="1" customWidth="1"/>
    <col min="8" max="8" width="10.796875" customWidth="1"/>
    <col min="9" max="9" width="11.86328125" customWidth="1"/>
    <col min="10" max="10" width="14.59765625" customWidth="1"/>
    <col min="11" max="11" width="2.86328125" customWidth="1"/>
    <col min="12" max="12" width="10.796875" customWidth="1"/>
    <col min="13" max="13" width="24.6640625" bestFit="1" customWidth="1"/>
    <col min="14" max="14" width="3" customWidth="1"/>
    <col min="16" max="16" width="14.59765625" bestFit="1" customWidth="1"/>
    <col min="17" max="17" width="17.19921875" bestFit="1" customWidth="1"/>
  </cols>
  <sheetData>
    <row r="2" spans="2:17" x14ac:dyDescent="0.45">
      <c r="C2" s="7" t="s">
        <v>129</v>
      </c>
      <c r="O2" t="s">
        <v>19</v>
      </c>
      <c r="P2" t="s">
        <v>98</v>
      </c>
      <c r="Q2" t="s">
        <v>27</v>
      </c>
    </row>
    <row r="3" spans="2:17" x14ac:dyDescent="0.45">
      <c r="Q3" t="s">
        <v>23</v>
      </c>
    </row>
    <row r="4" spans="2:17" ht="85.5" x14ac:dyDescent="0.45">
      <c r="B4" s="11" t="s">
        <v>29</v>
      </c>
      <c r="C4" s="11" t="s">
        <v>1</v>
      </c>
      <c r="D4" s="12" t="s">
        <v>29</v>
      </c>
      <c r="E4" s="12" t="s">
        <v>4</v>
      </c>
      <c r="F4" s="11" t="s">
        <v>78</v>
      </c>
      <c r="G4" s="11" t="s">
        <v>83</v>
      </c>
      <c r="H4" s="11" t="s">
        <v>79</v>
      </c>
      <c r="I4" s="11" t="s">
        <v>32</v>
      </c>
      <c r="J4" s="12" t="s">
        <v>11</v>
      </c>
      <c r="L4" s="11" t="s">
        <v>78</v>
      </c>
      <c r="Q4" t="s">
        <v>18</v>
      </c>
    </row>
    <row r="5" spans="2:17" x14ac:dyDescent="0.45">
      <c r="B5" s="3">
        <v>201003</v>
      </c>
      <c r="C5" s="3">
        <f>ROUND(B5/100,0)</f>
        <v>2010</v>
      </c>
      <c r="D5" s="3">
        <v>1</v>
      </c>
      <c r="E5" s="4">
        <f t="shared" ref="E5:E36" si="0">SUMIFS(Customers,Quarter,$B5,Compsny,$O$2)</f>
        <v>194579</v>
      </c>
      <c r="F5" s="4">
        <f t="shared" ref="F5:F36" si="1">SUMIFS(Arrears_Greater_than_60_days,Quarter,$B5,Compsny,$O$2)</f>
        <v>17063</v>
      </c>
      <c r="G5" s="16">
        <f t="shared" ref="G5:G64" si="2">F5/E5</f>
        <v>8.7691888641631424E-2</v>
      </c>
      <c r="H5" s="4">
        <f t="shared" ref="H5:H36" si="3">SUMIFS(Final_Termination_Notices,Quarter,$B5,Compsny,$O$2)</f>
        <v>16534</v>
      </c>
      <c r="I5" s="4">
        <f t="shared" ref="I5:I36" si="4">SUMIFS(Accounts_Terminated,Quarter,$B5,Compsny,$O$2)</f>
        <v>374</v>
      </c>
      <c r="J5" s="5">
        <f t="shared" ref="J5:J36" si="5">SUMIFS(Sales,Quarter,$B5,Compsny,$O$2)</f>
        <v>54876383.140000001</v>
      </c>
      <c r="L5" s="4">
        <f>_xlfn.STDEV.P(F5:F44)</f>
        <v>1451.6174082725793</v>
      </c>
      <c r="M5" s="7" t="s">
        <v>85</v>
      </c>
      <c r="Q5" t="s">
        <v>26</v>
      </c>
    </row>
    <row r="6" spans="2:17" x14ac:dyDescent="0.45">
      <c r="B6" s="3">
        <v>201006</v>
      </c>
      <c r="C6" s="3">
        <f t="shared" ref="C6:C64" si="6">ROUND(B6/100,0)</f>
        <v>2010</v>
      </c>
      <c r="D6" s="3">
        <v>2</v>
      </c>
      <c r="E6" s="4">
        <f t="shared" si="0"/>
        <v>194429</v>
      </c>
      <c r="F6" s="4">
        <f t="shared" si="1"/>
        <v>17262</v>
      </c>
      <c r="G6" s="16">
        <f t="shared" si="2"/>
        <v>8.8783051910980362E-2</v>
      </c>
      <c r="H6" s="4">
        <f t="shared" si="3"/>
        <v>14154</v>
      </c>
      <c r="I6" s="4">
        <f t="shared" si="4"/>
        <v>1366</v>
      </c>
      <c r="J6" s="5">
        <f t="shared" si="5"/>
        <v>33415014.940000001</v>
      </c>
      <c r="M6" s="7"/>
      <c r="Q6" t="s">
        <v>21</v>
      </c>
    </row>
    <row r="7" spans="2:17" x14ac:dyDescent="0.45">
      <c r="B7" s="3">
        <v>201009</v>
      </c>
      <c r="C7" s="3">
        <f t="shared" si="6"/>
        <v>2010</v>
      </c>
      <c r="D7" s="3">
        <v>3</v>
      </c>
      <c r="E7" s="4">
        <f t="shared" si="0"/>
        <v>194384</v>
      </c>
      <c r="F7" s="4">
        <f t="shared" si="1"/>
        <v>16112</v>
      </c>
      <c r="G7" s="16">
        <f t="shared" si="2"/>
        <v>8.2887480451065934E-2</v>
      </c>
      <c r="H7" s="4">
        <f t="shared" si="3"/>
        <v>17621</v>
      </c>
      <c r="I7" s="4">
        <f t="shared" si="4"/>
        <v>1048</v>
      </c>
      <c r="J7" s="5">
        <f t="shared" si="5"/>
        <v>42075615.780000001</v>
      </c>
      <c r="L7" s="4">
        <f>AVERAGE(F41:F44)</f>
        <v>18137.75</v>
      </c>
      <c r="M7" s="18" t="s">
        <v>88</v>
      </c>
      <c r="Q7" t="s">
        <v>20</v>
      </c>
    </row>
    <row r="8" spans="2:17" x14ac:dyDescent="0.45">
      <c r="B8" s="3">
        <v>201012</v>
      </c>
      <c r="C8" s="3">
        <f t="shared" si="6"/>
        <v>2010</v>
      </c>
      <c r="D8" s="3">
        <v>4</v>
      </c>
      <c r="E8" s="4">
        <f t="shared" si="0"/>
        <v>194882</v>
      </c>
      <c r="F8" s="4">
        <f t="shared" si="1"/>
        <v>17305</v>
      </c>
      <c r="G8" s="16">
        <f t="shared" si="2"/>
        <v>8.8797323508584686E-2</v>
      </c>
      <c r="H8" s="4">
        <f t="shared" si="3"/>
        <v>15268</v>
      </c>
      <c r="I8" s="4">
        <f t="shared" si="4"/>
        <v>126</v>
      </c>
      <c r="J8" s="5">
        <f t="shared" si="5"/>
        <v>46321112.57</v>
      </c>
      <c r="L8" s="4">
        <f>AVERAGE(F65:F68)</f>
        <v>16455.25</v>
      </c>
      <c r="M8" s="18" t="s">
        <v>136</v>
      </c>
      <c r="Q8" t="s">
        <v>25</v>
      </c>
    </row>
    <row r="9" spans="2:17" x14ac:dyDescent="0.45">
      <c r="B9" s="3">
        <v>201103</v>
      </c>
      <c r="C9" s="3">
        <f t="shared" si="6"/>
        <v>2011</v>
      </c>
      <c r="D9" s="3">
        <f>D5</f>
        <v>1</v>
      </c>
      <c r="E9" s="4">
        <f t="shared" si="0"/>
        <v>195099</v>
      </c>
      <c r="F9" s="4">
        <f t="shared" si="1"/>
        <v>17690</v>
      </c>
      <c r="G9" s="16">
        <f t="shared" si="2"/>
        <v>9.0671915284035287E-2</v>
      </c>
      <c r="H9" s="4">
        <f t="shared" si="3"/>
        <v>16721</v>
      </c>
      <c r="I9" s="4">
        <f t="shared" si="4"/>
        <v>0</v>
      </c>
      <c r="J9" s="5">
        <f t="shared" si="5"/>
        <v>51788408.75</v>
      </c>
      <c r="L9" s="4">
        <f>L8-L7</f>
        <v>-1682.5</v>
      </c>
      <c r="M9" s="7" t="s">
        <v>137</v>
      </c>
      <c r="Q9" t="s">
        <v>19</v>
      </c>
    </row>
    <row r="10" spans="2:17" x14ac:dyDescent="0.45">
      <c r="B10" s="3">
        <v>201106</v>
      </c>
      <c r="C10" s="3">
        <f t="shared" si="6"/>
        <v>2011</v>
      </c>
      <c r="D10" s="3">
        <f t="shared" ref="D10:D68" si="7">D6</f>
        <v>2</v>
      </c>
      <c r="E10" s="4">
        <f t="shared" si="0"/>
        <v>195258</v>
      </c>
      <c r="F10" s="4">
        <f t="shared" si="1"/>
        <v>18063</v>
      </c>
      <c r="G10" s="16">
        <f t="shared" si="2"/>
        <v>9.2508373536551641E-2</v>
      </c>
      <c r="H10" s="4">
        <f t="shared" si="3"/>
        <v>15115</v>
      </c>
      <c r="I10" s="4">
        <f t="shared" si="4"/>
        <v>774</v>
      </c>
      <c r="J10" s="5">
        <f t="shared" si="5"/>
        <v>32804340.289999999</v>
      </c>
      <c r="L10" s="4">
        <f>L5*2</f>
        <v>2903.2348165451585</v>
      </c>
      <c r="M10" s="7" t="s">
        <v>90</v>
      </c>
      <c r="Q10" t="s">
        <v>24</v>
      </c>
    </row>
    <row r="11" spans="2:17" x14ac:dyDescent="0.45">
      <c r="B11" s="3">
        <v>201109</v>
      </c>
      <c r="C11" s="3">
        <f t="shared" si="6"/>
        <v>2011</v>
      </c>
      <c r="D11" s="3">
        <f t="shared" si="7"/>
        <v>3</v>
      </c>
      <c r="E11" s="4">
        <f t="shared" si="0"/>
        <v>195258</v>
      </c>
      <c r="F11" s="4">
        <f t="shared" si="1"/>
        <v>17593</v>
      </c>
      <c r="G11" s="16">
        <f t="shared" si="2"/>
        <v>9.010130186727304E-2</v>
      </c>
      <c r="H11" s="4">
        <f t="shared" si="3"/>
        <v>16969</v>
      </c>
      <c r="I11" s="4">
        <f t="shared" si="4"/>
        <v>604</v>
      </c>
      <c r="J11" s="5">
        <f t="shared" si="5"/>
        <v>39127707.009999998</v>
      </c>
      <c r="L11" t="s">
        <v>117</v>
      </c>
      <c r="M11" s="7"/>
      <c r="Q11" t="s">
        <v>22</v>
      </c>
    </row>
    <row r="12" spans="2:17" x14ac:dyDescent="0.45">
      <c r="B12" s="3">
        <v>201112</v>
      </c>
      <c r="C12" s="3">
        <f t="shared" si="6"/>
        <v>2011</v>
      </c>
      <c r="D12" s="3">
        <f t="shared" si="7"/>
        <v>4</v>
      </c>
      <c r="E12" s="4">
        <f t="shared" si="0"/>
        <v>195282</v>
      </c>
      <c r="F12" s="4">
        <f t="shared" si="1"/>
        <v>17611</v>
      </c>
      <c r="G12" s="16">
        <f t="shared" si="2"/>
        <v>9.0182402884034368E-2</v>
      </c>
      <c r="H12" s="4">
        <f t="shared" si="3"/>
        <v>15038</v>
      </c>
      <c r="I12" s="4">
        <f t="shared" si="4"/>
        <v>307</v>
      </c>
      <c r="J12" s="5">
        <f t="shared" si="5"/>
        <v>42583120.240000002</v>
      </c>
      <c r="M12" s="7"/>
    </row>
    <row r="13" spans="2:17" x14ac:dyDescent="0.45">
      <c r="B13" s="3">
        <v>201203</v>
      </c>
      <c r="C13" s="3">
        <f t="shared" si="6"/>
        <v>2012</v>
      </c>
      <c r="D13" s="3">
        <f t="shared" si="7"/>
        <v>1</v>
      </c>
      <c r="E13" s="4">
        <f t="shared" si="0"/>
        <v>195442</v>
      </c>
      <c r="F13" s="4">
        <f t="shared" si="1"/>
        <v>16052</v>
      </c>
      <c r="G13" s="16">
        <f t="shared" si="2"/>
        <v>8.2131783342372672E-2</v>
      </c>
      <c r="H13" s="4">
        <f t="shared" si="3"/>
        <v>18009</v>
      </c>
      <c r="I13" s="4">
        <f t="shared" si="4"/>
        <v>527</v>
      </c>
      <c r="J13" s="5">
        <f t="shared" si="5"/>
        <v>44271285.579999998</v>
      </c>
      <c r="M13" s="7"/>
      <c r="O13" s="15">
        <f>L9/L7</f>
        <v>-9.2762332703891059E-2</v>
      </c>
      <c r="P13" t="s">
        <v>169</v>
      </c>
    </row>
    <row r="14" spans="2:17" x14ac:dyDescent="0.45">
      <c r="B14" s="3">
        <v>201206</v>
      </c>
      <c r="C14" s="3">
        <f t="shared" si="6"/>
        <v>2012</v>
      </c>
      <c r="D14" s="3">
        <f t="shared" si="7"/>
        <v>2</v>
      </c>
      <c r="E14" s="4">
        <f t="shared" si="0"/>
        <v>195739</v>
      </c>
      <c r="F14" s="4">
        <f t="shared" si="1"/>
        <v>15730</v>
      </c>
      <c r="G14" s="16">
        <f t="shared" si="2"/>
        <v>8.0362114857029002E-2</v>
      </c>
      <c r="H14" s="4">
        <f t="shared" si="3"/>
        <v>16205</v>
      </c>
      <c r="I14" s="4">
        <f t="shared" si="4"/>
        <v>848</v>
      </c>
      <c r="J14" s="5">
        <f t="shared" si="5"/>
        <v>29533377</v>
      </c>
      <c r="M14" s="7"/>
    </row>
    <row r="15" spans="2:17" x14ac:dyDescent="0.45">
      <c r="B15" s="3">
        <v>201209</v>
      </c>
      <c r="C15" s="3">
        <f t="shared" si="6"/>
        <v>2012</v>
      </c>
      <c r="D15" s="3">
        <f t="shared" si="7"/>
        <v>3</v>
      </c>
      <c r="E15" s="4">
        <f t="shared" si="0"/>
        <v>195721</v>
      </c>
      <c r="F15" s="4">
        <f t="shared" si="1"/>
        <v>15242</v>
      </c>
      <c r="G15" s="16">
        <f t="shared" si="2"/>
        <v>7.7876160452889573E-2</v>
      </c>
      <c r="H15" s="4">
        <f t="shared" si="3"/>
        <v>18730</v>
      </c>
      <c r="I15" s="4">
        <f t="shared" si="4"/>
        <v>991</v>
      </c>
      <c r="J15" s="5">
        <f t="shared" si="5"/>
        <v>37241493.549999997</v>
      </c>
      <c r="M15" s="7"/>
    </row>
    <row r="16" spans="2:17" x14ac:dyDescent="0.45">
      <c r="B16" s="3">
        <v>201212</v>
      </c>
      <c r="C16" s="3">
        <f t="shared" si="6"/>
        <v>2012</v>
      </c>
      <c r="D16" s="3">
        <f t="shared" si="7"/>
        <v>4</v>
      </c>
      <c r="E16" s="4">
        <f t="shared" si="0"/>
        <v>195732</v>
      </c>
      <c r="F16" s="4">
        <f t="shared" si="1"/>
        <v>17130</v>
      </c>
      <c r="G16" s="16">
        <f t="shared" si="2"/>
        <v>8.7517626141867449E-2</v>
      </c>
      <c r="H16" s="4">
        <f t="shared" si="3"/>
        <v>16453</v>
      </c>
      <c r="I16" s="4">
        <f t="shared" si="4"/>
        <v>0</v>
      </c>
      <c r="J16" s="5">
        <f t="shared" si="5"/>
        <v>47462479</v>
      </c>
      <c r="M16" s="7"/>
    </row>
    <row r="17" spans="2:13" x14ac:dyDescent="0.45">
      <c r="B17" s="3">
        <v>201303</v>
      </c>
      <c r="C17" s="3">
        <f t="shared" si="6"/>
        <v>2013</v>
      </c>
      <c r="D17" s="3">
        <f t="shared" si="7"/>
        <v>1</v>
      </c>
      <c r="E17" s="4">
        <f t="shared" si="0"/>
        <v>196083</v>
      </c>
      <c r="F17" s="4">
        <f t="shared" si="1"/>
        <v>17021</v>
      </c>
      <c r="G17" s="16">
        <f t="shared" si="2"/>
        <v>8.6805077441695605E-2</v>
      </c>
      <c r="H17" s="4">
        <f t="shared" si="3"/>
        <v>16228</v>
      </c>
      <c r="I17" s="4">
        <f t="shared" si="4"/>
        <v>598</v>
      </c>
      <c r="J17" s="5">
        <f t="shared" si="5"/>
        <v>51354513.240000002</v>
      </c>
      <c r="M17" s="7"/>
    </row>
    <row r="18" spans="2:13" x14ac:dyDescent="0.45">
      <c r="B18" s="3">
        <v>201306</v>
      </c>
      <c r="C18" s="3">
        <f t="shared" si="6"/>
        <v>2013</v>
      </c>
      <c r="D18" s="3">
        <f t="shared" si="7"/>
        <v>2</v>
      </c>
      <c r="E18" s="4">
        <f t="shared" si="0"/>
        <v>196077</v>
      </c>
      <c r="F18" s="4">
        <f t="shared" si="1"/>
        <v>17429</v>
      </c>
      <c r="G18" s="16">
        <f t="shared" si="2"/>
        <v>8.8888548886406876E-2</v>
      </c>
      <c r="H18" s="4">
        <f t="shared" si="3"/>
        <v>15164</v>
      </c>
      <c r="I18" s="4">
        <f t="shared" si="4"/>
        <v>1237</v>
      </c>
      <c r="J18" s="5">
        <f t="shared" si="5"/>
        <v>33816815.93</v>
      </c>
      <c r="M18" s="7"/>
    </row>
    <row r="19" spans="2:13" x14ac:dyDescent="0.45">
      <c r="B19" s="3">
        <v>201309</v>
      </c>
      <c r="C19" s="3">
        <f t="shared" si="6"/>
        <v>2013</v>
      </c>
      <c r="D19" s="3">
        <f t="shared" si="7"/>
        <v>3</v>
      </c>
      <c r="E19" s="4">
        <f t="shared" si="0"/>
        <v>196121</v>
      </c>
      <c r="F19" s="4">
        <f t="shared" si="1"/>
        <v>16977</v>
      </c>
      <c r="G19" s="16">
        <f t="shared" si="2"/>
        <v>8.6563906975795551E-2</v>
      </c>
      <c r="H19" s="4">
        <f t="shared" si="3"/>
        <v>16834</v>
      </c>
      <c r="I19" s="4">
        <f t="shared" si="4"/>
        <v>725</v>
      </c>
      <c r="J19" s="5">
        <f t="shared" si="5"/>
        <v>39136109.420000002</v>
      </c>
      <c r="M19" s="7"/>
    </row>
    <row r="20" spans="2:13" x14ac:dyDescent="0.45">
      <c r="B20" s="3">
        <v>201312</v>
      </c>
      <c r="C20" s="3">
        <f t="shared" si="6"/>
        <v>2013</v>
      </c>
      <c r="D20" s="3">
        <f t="shared" si="7"/>
        <v>4</v>
      </c>
      <c r="E20" s="4">
        <f t="shared" si="0"/>
        <v>196685</v>
      </c>
      <c r="F20" s="4">
        <f t="shared" si="1"/>
        <v>16075</v>
      </c>
      <c r="G20" s="16">
        <f t="shared" si="2"/>
        <v>8.1729669268119073E-2</v>
      </c>
      <c r="H20" s="4">
        <f t="shared" si="3"/>
        <v>17434</v>
      </c>
      <c r="I20" s="4">
        <f t="shared" si="4"/>
        <v>251</v>
      </c>
      <c r="J20" s="5">
        <f t="shared" si="5"/>
        <v>50000993.630000003</v>
      </c>
      <c r="M20" s="7"/>
    </row>
    <row r="21" spans="2:13" x14ac:dyDescent="0.45">
      <c r="B21" s="3">
        <v>201403</v>
      </c>
      <c r="C21" s="3">
        <f t="shared" si="6"/>
        <v>2014</v>
      </c>
      <c r="D21" s="3">
        <f t="shared" si="7"/>
        <v>1</v>
      </c>
      <c r="E21" s="4">
        <f t="shared" si="0"/>
        <v>196656</v>
      </c>
      <c r="F21" s="4">
        <f t="shared" si="1"/>
        <v>18499</v>
      </c>
      <c r="G21" s="16">
        <f t="shared" si="2"/>
        <v>9.4067813847530712E-2</v>
      </c>
      <c r="H21" s="4">
        <f t="shared" si="3"/>
        <v>16419</v>
      </c>
      <c r="I21" s="4">
        <f t="shared" si="4"/>
        <v>596</v>
      </c>
      <c r="J21" s="5">
        <f t="shared" si="5"/>
        <v>65133091.740000002</v>
      </c>
    </row>
    <row r="22" spans="2:13" x14ac:dyDescent="0.45">
      <c r="B22" s="3">
        <v>201406</v>
      </c>
      <c r="C22" s="3">
        <f t="shared" si="6"/>
        <v>2014</v>
      </c>
      <c r="D22" s="3">
        <f t="shared" si="7"/>
        <v>2</v>
      </c>
      <c r="E22" s="4">
        <f t="shared" si="0"/>
        <v>196628</v>
      </c>
      <c r="F22" s="4">
        <f t="shared" si="1"/>
        <v>20947</v>
      </c>
      <c r="G22" s="16">
        <f t="shared" si="2"/>
        <v>0.10653111459202148</v>
      </c>
      <c r="H22" s="4">
        <f t="shared" si="3"/>
        <v>15530</v>
      </c>
      <c r="I22" s="4">
        <f t="shared" si="4"/>
        <v>960</v>
      </c>
      <c r="J22" s="5">
        <f t="shared" si="5"/>
        <v>34054719.460000001</v>
      </c>
    </row>
    <row r="23" spans="2:13" x14ac:dyDescent="0.45">
      <c r="B23" s="3">
        <v>201409</v>
      </c>
      <c r="C23" s="3">
        <f t="shared" si="6"/>
        <v>2014</v>
      </c>
      <c r="D23" s="3">
        <f t="shared" si="7"/>
        <v>3</v>
      </c>
      <c r="E23" s="4">
        <f t="shared" si="0"/>
        <v>196761</v>
      </c>
      <c r="F23" s="4">
        <f t="shared" si="1"/>
        <v>19022</v>
      </c>
      <c r="G23" s="16">
        <f t="shared" si="2"/>
        <v>9.6675662351787192E-2</v>
      </c>
      <c r="H23" s="4">
        <f t="shared" si="3"/>
        <v>16337</v>
      </c>
      <c r="I23" s="4">
        <f t="shared" si="4"/>
        <v>865</v>
      </c>
      <c r="J23" s="5">
        <f t="shared" si="5"/>
        <v>39822186.149999999</v>
      </c>
    </row>
    <row r="24" spans="2:13" x14ac:dyDescent="0.45">
      <c r="B24" s="3">
        <v>201412</v>
      </c>
      <c r="C24" s="3">
        <f t="shared" si="6"/>
        <v>2014</v>
      </c>
      <c r="D24" s="3">
        <f t="shared" si="7"/>
        <v>4</v>
      </c>
      <c r="E24" s="4">
        <f t="shared" si="0"/>
        <v>197271</v>
      </c>
      <c r="F24" s="4">
        <f t="shared" si="1"/>
        <v>16753</v>
      </c>
      <c r="G24" s="16">
        <f t="shared" si="2"/>
        <v>8.492378504696585E-2</v>
      </c>
      <c r="H24" s="4">
        <f t="shared" si="3"/>
        <v>17161</v>
      </c>
      <c r="I24" s="4">
        <f t="shared" si="4"/>
        <v>373</v>
      </c>
      <c r="J24" s="5">
        <f t="shared" si="5"/>
        <v>52583102</v>
      </c>
    </row>
    <row r="25" spans="2:13" x14ac:dyDescent="0.45">
      <c r="B25" s="3">
        <v>201503</v>
      </c>
      <c r="C25" s="3">
        <f t="shared" si="6"/>
        <v>2015</v>
      </c>
      <c r="D25" s="3">
        <f t="shared" si="7"/>
        <v>1</v>
      </c>
      <c r="E25" s="4">
        <f t="shared" si="0"/>
        <v>197451</v>
      </c>
      <c r="F25" s="4">
        <f t="shared" si="1"/>
        <v>17649</v>
      </c>
      <c r="G25" s="16">
        <f t="shared" si="2"/>
        <v>8.9384201650029624E-2</v>
      </c>
      <c r="H25" s="4">
        <f t="shared" si="3"/>
        <v>16835</v>
      </c>
      <c r="I25" s="4">
        <f t="shared" si="4"/>
        <v>378</v>
      </c>
      <c r="J25" s="5">
        <f t="shared" si="5"/>
        <v>53302622.340000004</v>
      </c>
    </row>
    <row r="26" spans="2:13" x14ac:dyDescent="0.45">
      <c r="B26" s="3">
        <v>201506</v>
      </c>
      <c r="C26" s="3">
        <f t="shared" si="6"/>
        <v>2015</v>
      </c>
      <c r="D26" s="3">
        <f t="shared" si="7"/>
        <v>2</v>
      </c>
      <c r="E26" s="4">
        <f t="shared" si="0"/>
        <v>197841</v>
      </c>
      <c r="F26" s="4">
        <f t="shared" si="1"/>
        <v>17217</v>
      </c>
      <c r="G26" s="16">
        <f t="shared" si="2"/>
        <v>8.7024428707901794E-2</v>
      </c>
      <c r="H26" s="4">
        <f t="shared" si="3"/>
        <v>16327</v>
      </c>
      <c r="I26" s="4">
        <f t="shared" si="4"/>
        <v>1662</v>
      </c>
      <c r="J26" s="5">
        <f t="shared" si="5"/>
        <v>35902356.869999997</v>
      </c>
    </row>
    <row r="27" spans="2:13" x14ac:dyDescent="0.45">
      <c r="B27" s="3">
        <v>201509</v>
      </c>
      <c r="C27" s="3">
        <f t="shared" si="6"/>
        <v>2015</v>
      </c>
      <c r="D27" s="3">
        <f t="shared" si="7"/>
        <v>3</v>
      </c>
      <c r="E27" s="4">
        <f t="shared" si="0"/>
        <v>197938</v>
      </c>
      <c r="F27" s="4">
        <f t="shared" si="1"/>
        <v>16618</v>
      </c>
      <c r="G27" s="16">
        <f t="shared" si="2"/>
        <v>8.3955582050945249E-2</v>
      </c>
      <c r="H27" s="4">
        <f t="shared" si="3"/>
        <v>16168</v>
      </c>
      <c r="I27" s="4">
        <f t="shared" si="4"/>
        <v>794</v>
      </c>
      <c r="J27" s="5">
        <f t="shared" si="5"/>
        <v>41329378.799999997</v>
      </c>
    </row>
    <row r="28" spans="2:13" x14ac:dyDescent="0.45">
      <c r="B28" s="3">
        <v>201512</v>
      </c>
      <c r="C28" s="3">
        <f t="shared" si="6"/>
        <v>2015</v>
      </c>
      <c r="D28" s="3">
        <f t="shared" si="7"/>
        <v>4</v>
      </c>
      <c r="E28" s="4">
        <f t="shared" si="0"/>
        <v>198290</v>
      </c>
      <c r="F28" s="4">
        <f t="shared" si="1"/>
        <v>16024</v>
      </c>
      <c r="G28" s="16">
        <f t="shared" si="2"/>
        <v>8.0810933481264807E-2</v>
      </c>
      <c r="H28" s="4">
        <f t="shared" si="3"/>
        <v>15823</v>
      </c>
      <c r="I28" s="4">
        <f t="shared" si="4"/>
        <v>181</v>
      </c>
      <c r="J28" s="5">
        <f t="shared" si="5"/>
        <v>41041880.619999997</v>
      </c>
    </row>
    <row r="29" spans="2:13" x14ac:dyDescent="0.45">
      <c r="B29" s="3">
        <v>201603</v>
      </c>
      <c r="C29" s="3">
        <f t="shared" si="6"/>
        <v>2016</v>
      </c>
      <c r="D29" s="3">
        <f t="shared" si="7"/>
        <v>1</v>
      </c>
      <c r="E29" s="4">
        <f t="shared" si="0"/>
        <v>198708</v>
      </c>
      <c r="F29" s="4">
        <f t="shared" si="1"/>
        <v>14719</v>
      </c>
      <c r="G29" s="16">
        <f t="shared" si="2"/>
        <v>7.4073514906294657E-2</v>
      </c>
      <c r="H29" s="4">
        <f t="shared" si="3"/>
        <v>15822</v>
      </c>
      <c r="I29" s="4">
        <f t="shared" si="4"/>
        <v>519</v>
      </c>
      <c r="J29" s="5">
        <f t="shared" si="5"/>
        <v>43884788.5</v>
      </c>
    </row>
    <row r="30" spans="2:13" x14ac:dyDescent="0.45">
      <c r="B30" s="3">
        <v>201606</v>
      </c>
      <c r="C30" s="3">
        <f t="shared" si="6"/>
        <v>2016</v>
      </c>
      <c r="D30" s="3">
        <f t="shared" si="7"/>
        <v>2</v>
      </c>
      <c r="E30" s="4">
        <f t="shared" si="0"/>
        <v>199210</v>
      </c>
      <c r="F30" s="4">
        <f t="shared" si="1"/>
        <v>15041</v>
      </c>
      <c r="G30" s="16">
        <f t="shared" si="2"/>
        <v>7.550323778926761E-2</v>
      </c>
      <c r="H30" s="4">
        <f t="shared" si="3"/>
        <v>15296</v>
      </c>
      <c r="I30" s="4">
        <f t="shared" si="4"/>
        <v>806</v>
      </c>
      <c r="J30" s="5">
        <f t="shared" si="5"/>
        <v>34621625.909999996</v>
      </c>
    </row>
    <row r="31" spans="2:13" x14ac:dyDescent="0.45">
      <c r="B31" s="3">
        <v>201609</v>
      </c>
      <c r="C31" s="3">
        <f t="shared" si="6"/>
        <v>2016</v>
      </c>
      <c r="D31" s="3">
        <f t="shared" si="7"/>
        <v>3</v>
      </c>
      <c r="E31" s="4">
        <f t="shared" si="0"/>
        <v>199339</v>
      </c>
      <c r="F31" s="4">
        <f t="shared" si="1"/>
        <v>14531</v>
      </c>
      <c r="G31" s="16">
        <f t="shared" si="2"/>
        <v>7.2895921018967691E-2</v>
      </c>
      <c r="H31" s="4">
        <f t="shared" si="3"/>
        <v>17770</v>
      </c>
      <c r="I31" s="4">
        <f t="shared" si="4"/>
        <v>999</v>
      </c>
      <c r="J31" s="5">
        <f t="shared" si="5"/>
        <v>44799235.460000001</v>
      </c>
    </row>
    <row r="32" spans="2:13" x14ac:dyDescent="0.45">
      <c r="B32" s="3">
        <v>201612</v>
      </c>
      <c r="C32" s="3">
        <f t="shared" si="6"/>
        <v>2016</v>
      </c>
      <c r="D32" s="3">
        <f t="shared" si="7"/>
        <v>4</v>
      </c>
      <c r="E32" s="4">
        <f t="shared" si="0"/>
        <v>199717</v>
      </c>
      <c r="F32" s="4">
        <f t="shared" si="1"/>
        <v>15084</v>
      </c>
      <c r="G32" s="16">
        <f t="shared" si="2"/>
        <v>7.5526870521788331E-2</v>
      </c>
      <c r="H32" s="4">
        <f t="shared" si="3"/>
        <v>16182</v>
      </c>
      <c r="I32" s="4">
        <f t="shared" si="4"/>
        <v>289</v>
      </c>
      <c r="J32" s="5">
        <f t="shared" si="5"/>
        <v>46904484.240000002</v>
      </c>
    </row>
    <row r="33" spans="2:10" x14ac:dyDescent="0.45">
      <c r="B33" s="3">
        <v>201703</v>
      </c>
      <c r="C33" s="3">
        <f t="shared" si="6"/>
        <v>2017</v>
      </c>
      <c r="D33" s="3">
        <f t="shared" si="7"/>
        <v>1</v>
      </c>
      <c r="E33" s="4">
        <f t="shared" si="0"/>
        <v>200203</v>
      </c>
      <c r="F33" s="4">
        <f t="shared" si="1"/>
        <v>16036</v>
      </c>
      <c r="G33" s="16">
        <f t="shared" si="2"/>
        <v>8.0098699819683025E-2</v>
      </c>
      <c r="H33" s="4">
        <f t="shared" si="3"/>
        <v>15770</v>
      </c>
      <c r="I33" s="4">
        <f t="shared" si="4"/>
        <v>294</v>
      </c>
      <c r="J33" s="5">
        <f t="shared" si="5"/>
        <v>48430147.340000004</v>
      </c>
    </row>
    <row r="34" spans="2:10" x14ac:dyDescent="0.45">
      <c r="B34" s="3">
        <v>201706</v>
      </c>
      <c r="C34" s="3">
        <f t="shared" si="6"/>
        <v>2017</v>
      </c>
      <c r="D34" s="3">
        <f t="shared" si="7"/>
        <v>2</v>
      </c>
      <c r="E34" s="4">
        <f t="shared" si="0"/>
        <v>200411</v>
      </c>
      <c r="F34" s="4">
        <f t="shared" si="1"/>
        <v>16231</v>
      </c>
      <c r="G34" s="16">
        <f t="shared" si="2"/>
        <v>8.0988568491749457E-2</v>
      </c>
      <c r="H34" s="4">
        <f t="shared" si="3"/>
        <v>15923</v>
      </c>
      <c r="I34" s="4">
        <f t="shared" si="4"/>
        <v>1007</v>
      </c>
      <c r="J34" s="5">
        <f t="shared" si="5"/>
        <v>34443877.649999999</v>
      </c>
    </row>
    <row r="35" spans="2:10" x14ac:dyDescent="0.45">
      <c r="B35" s="3">
        <v>201709</v>
      </c>
      <c r="C35" s="3">
        <f t="shared" si="6"/>
        <v>2017</v>
      </c>
      <c r="D35" s="3">
        <f t="shared" si="7"/>
        <v>3</v>
      </c>
      <c r="E35" s="4">
        <f t="shared" si="0"/>
        <v>200562</v>
      </c>
      <c r="F35" s="4">
        <f t="shared" si="1"/>
        <v>15937</v>
      </c>
      <c r="G35" s="16">
        <f t="shared" si="2"/>
        <v>7.9461712587628769E-2</v>
      </c>
      <c r="H35" s="4">
        <f t="shared" si="3"/>
        <v>18471</v>
      </c>
      <c r="I35" s="4">
        <f t="shared" si="4"/>
        <v>843</v>
      </c>
      <c r="J35" s="5">
        <f t="shared" si="5"/>
        <v>38224963.789999999</v>
      </c>
    </row>
    <row r="36" spans="2:10" x14ac:dyDescent="0.45">
      <c r="B36" s="3">
        <v>201712</v>
      </c>
      <c r="C36" s="3">
        <f t="shared" si="6"/>
        <v>2017</v>
      </c>
      <c r="D36" s="3">
        <f t="shared" si="7"/>
        <v>4</v>
      </c>
      <c r="E36" s="4">
        <f t="shared" si="0"/>
        <v>200784</v>
      </c>
      <c r="F36" s="4">
        <f t="shared" si="1"/>
        <v>16050</v>
      </c>
      <c r="G36" s="16">
        <f t="shared" si="2"/>
        <v>7.9936648338513022E-2</v>
      </c>
      <c r="H36" s="4">
        <f t="shared" si="3"/>
        <v>16566</v>
      </c>
      <c r="I36" s="4">
        <f t="shared" si="4"/>
        <v>180</v>
      </c>
      <c r="J36" s="5">
        <f t="shared" si="5"/>
        <v>50934995.119999997</v>
      </c>
    </row>
    <row r="37" spans="2:10" x14ac:dyDescent="0.45">
      <c r="B37" s="3">
        <v>201803</v>
      </c>
      <c r="C37" s="3">
        <f t="shared" si="6"/>
        <v>2018</v>
      </c>
      <c r="D37" s="3">
        <f t="shared" si="7"/>
        <v>1</v>
      </c>
      <c r="E37" s="4">
        <f t="shared" ref="E37:E68" si="8">SUMIFS(Customers,Quarter,$B37,Compsny,$O$2)</f>
        <v>201550</v>
      </c>
      <c r="F37" s="4">
        <f t="shared" ref="F37:F68" si="9">SUMIFS(Arrears_Greater_than_60_days,Quarter,$B37,Compsny,$O$2)</f>
        <v>19234</v>
      </c>
      <c r="G37" s="16">
        <f t="shared" si="2"/>
        <v>9.5430414289258247E-2</v>
      </c>
      <c r="H37" s="4">
        <f t="shared" ref="H37:H68" si="10">SUMIFS(Final_Termination_Notices,Quarter,$B37,Compsny,$O$2)</f>
        <v>17002</v>
      </c>
      <c r="I37" s="4">
        <f t="shared" ref="I37:I68" si="11">SUMIFS(Accounts_Terminated,Quarter,$B37,Compsny,$O$2)</f>
        <v>29</v>
      </c>
      <c r="J37" s="5">
        <f t="shared" ref="J37:J68" si="12">SUMIFS(Sales,Quarter,$B37,Compsny,$O$2)</f>
        <v>52890829.289999999</v>
      </c>
    </row>
    <row r="38" spans="2:10" x14ac:dyDescent="0.45">
      <c r="B38" s="3">
        <v>201806</v>
      </c>
      <c r="C38" s="3">
        <f t="shared" si="6"/>
        <v>2018</v>
      </c>
      <c r="D38" s="3">
        <f t="shared" si="7"/>
        <v>2</v>
      </c>
      <c r="E38" s="4">
        <f t="shared" si="8"/>
        <v>201962</v>
      </c>
      <c r="F38" s="4">
        <f t="shared" si="9"/>
        <v>19317</v>
      </c>
      <c r="G38" s="16">
        <f t="shared" si="2"/>
        <v>9.5646705815945574E-2</v>
      </c>
      <c r="H38" s="4">
        <f t="shared" si="10"/>
        <v>15640</v>
      </c>
      <c r="I38" s="4">
        <f t="shared" si="11"/>
        <v>813</v>
      </c>
      <c r="J38" s="5">
        <f t="shared" si="12"/>
        <v>36519121.640000001</v>
      </c>
    </row>
    <row r="39" spans="2:10" x14ac:dyDescent="0.45">
      <c r="B39" s="3">
        <v>201809</v>
      </c>
      <c r="C39" s="3">
        <f t="shared" si="6"/>
        <v>2018</v>
      </c>
      <c r="D39" s="3">
        <f t="shared" si="7"/>
        <v>3</v>
      </c>
      <c r="E39" s="4">
        <f t="shared" si="8"/>
        <v>202265</v>
      </c>
      <c r="F39" s="4">
        <f t="shared" si="9"/>
        <v>19555</v>
      </c>
      <c r="G39" s="16">
        <f t="shared" si="2"/>
        <v>9.6680097891380115E-2</v>
      </c>
      <c r="H39" s="4">
        <f t="shared" si="10"/>
        <v>15499</v>
      </c>
      <c r="I39" s="4">
        <f t="shared" si="11"/>
        <v>798</v>
      </c>
      <c r="J39" s="5">
        <f t="shared" si="12"/>
        <v>43818147.719999999</v>
      </c>
    </row>
    <row r="40" spans="2:10" x14ac:dyDescent="0.45">
      <c r="B40" s="3">
        <v>201812</v>
      </c>
      <c r="C40" s="3">
        <f t="shared" si="6"/>
        <v>2018</v>
      </c>
      <c r="D40" s="3">
        <f t="shared" si="7"/>
        <v>4</v>
      </c>
      <c r="E40" s="4">
        <f t="shared" si="8"/>
        <v>202788</v>
      </c>
      <c r="F40" s="4">
        <f t="shared" si="9"/>
        <v>18830</v>
      </c>
      <c r="G40" s="16">
        <f t="shared" si="2"/>
        <v>9.2855593033118328E-2</v>
      </c>
      <c r="H40" s="4">
        <f t="shared" si="10"/>
        <v>14234</v>
      </c>
      <c r="I40" s="4">
        <f t="shared" si="11"/>
        <v>108</v>
      </c>
      <c r="J40" s="5">
        <f t="shared" si="12"/>
        <v>54719689.240000002</v>
      </c>
    </row>
    <row r="41" spans="2:10" x14ac:dyDescent="0.45">
      <c r="B41" s="3">
        <v>201903</v>
      </c>
      <c r="C41" s="3">
        <f t="shared" si="6"/>
        <v>2019</v>
      </c>
      <c r="D41" s="3">
        <f t="shared" si="7"/>
        <v>1</v>
      </c>
      <c r="E41" s="4">
        <f t="shared" si="8"/>
        <v>203572</v>
      </c>
      <c r="F41" s="4">
        <f t="shared" si="9"/>
        <v>19479</v>
      </c>
      <c r="G41" s="16">
        <f t="shared" si="2"/>
        <v>9.5686047197060503E-2</v>
      </c>
      <c r="H41" s="4">
        <f t="shared" si="10"/>
        <v>16266</v>
      </c>
      <c r="I41" s="4">
        <f t="shared" si="11"/>
        <v>280</v>
      </c>
      <c r="J41" s="5">
        <f t="shared" si="12"/>
        <v>53221203.350000001</v>
      </c>
    </row>
    <row r="42" spans="2:10" x14ac:dyDescent="0.45">
      <c r="B42" s="3">
        <v>201906</v>
      </c>
      <c r="C42" s="3">
        <f t="shared" si="6"/>
        <v>2019</v>
      </c>
      <c r="D42" s="3">
        <f t="shared" si="7"/>
        <v>2</v>
      </c>
      <c r="E42" s="4">
        <f t="shared" si="8"/>
        <v>204000</v>
      </c>
      <c r="F42" s="4">
        <f t="shared" si="9"/>
        <v>18375</v>
      </c>
      <c r="G42" s="16">
        <f t="shared" si="2"/>
        <v>9.0073529411764705E-2</v>
      </c>
      <c r="H42" s="4">
        <f t="shared" si="10"/>
        <v>15717</v>
      </c>
      <c r="I42" s="4">
        <f t="shared" si="11"/>
        <v>1181</v>
      </c>
      <c r="J42" s="5">
        <f t="shared" si="12"/>
        <v>31550614.440000001</v>
      </c>
    </row>
    <row r="43" spans="2:10" x14ac:dyDescent="0.45">
      <c r="B43" s="3">
        <v>201909</v>
      </c>
      <c r="C43" s="3">
        <f t="shared" si="6"/>
        <v>2019</v>
      </c>
      <c r="D43" s="3">
        <f t="shared" si="7"/>
        <v>3</v>
      </c>
      <c r="E43" s="4">
        <f t="shared" si="8"/>
        <v>203726</v>
      </c>
      <c r="F43" s="4">
        <f t="shared" si="9"/>
        <v>18014</v>
      </c>
      <c r="G43" s="16">
        <f t="shared" si="2"/>
        <v>8.842268537152842E-2</v>
      </c>
      <c r="H43" s="4">
        <f t="shared" si="10"/>
        <v>16812</v>
      </c>
      <c r="I43" s="4">
        <f t="shared" si="11"/>
        <v>208</v>
      </c>
      <c r="J43" s="5">
        <f t="shared" si="12"/>
        <v>38318383.659999996</v>
      </c>
    </row>
    <row r="44" spans="2:10" x14ac:dyDescent="0.45">
      <c r="B44" s="3">
        <v>201912</v>
      </c>
      <c r="C44" s="3">
        <f t="shared" si="6"/>
        <v>2019</v>
      </c>
      <c r="D44" s="3">
        <f t="shared" si="7"/>
        <v>4</v>
      </c>
      <c r="E44" s="4">
        <f t="shared" si="8"/>
        <v>204665</v>
      </c>
      <c r="F44" s="4">
        <f t="shared" si="9"/>
        <v>16683</v>
      </c>
      <c r="G44" s="16">
        <f t="shared" si="2"/>
        <v>8.1513693108250074E-2</v>
      </c>
      <c r="H44" s="4">
        <f t="shared" si="10"/>
        <v>15361</v>
      </c>
      <c r="I44" s="4">
        <f t="shared" si="11"/>
        <v>135</v>
      </c>
      <c r="J44" s="5">
        <f t="shared" si="12"/>
        <v>50929836.979999997</v>
      </c>
    </row>
    <row r="45" spans="2:10" x14ac:dyDescent="0.45">
      <c r="B45" s="3">
        <v>202003</v>
      </c>
      <c r="C45" s="3">
        <f t="shared" si="6"/>
        <v>2020</v>
      </c>
      <c r="D45" s="3">
        <f t="shared" si="7"/>
        <v>1</v>
      </c>
      <c r="E45" s="4">
        <f t="shared" si="8"/>
        <v>204513</v>
      </c>
      <c r="F45" s="4">
        <f t="shared" si="9"/>
        <v>18559</v>
      </c>
      <c r="G45" s="16">
        <f t="shared" si="2"/>
        <v>9.0747287458498971E-2</v>
      </c>
      <c r="H45" s="4">
        <f t="shared" si="10"/>
        <v>15049</v>
      </c>
      <c r="I45" s="4">
        <f t="shared" si="11"/>
        <v>259</v>
      </c>
      <c r="J45" s="5">
        <f t="shared" si="12"/>
        <v>46780559.009999998</v>
      </c>
    </row>
    <row r="46" spans="2:10" x14ac:dyDescent="0.45">
      <c r="B46" s="3">
        <v>202006</v>
      </c>
      <c r="C46" s="3">
        <f t="shared" si="6"/>
        <v>2020</v>
      </c>
      <c r="D46" s="3">
        <f t="shared" si="7"/>
        <v>2</v>
      </c>
      <c r="E46" s="4">
        <f t="shared" si="8"/>
        <v>204666</v>
      </c>
      <c r="F46" s="4">
        <f t="shared" si="9"/>
        <v>20227</v>
      </c>
      <c r="G46" s="16">
        <f t="shared" si="2"/>
        <v>9.8829312147596576E-2</v>
      </c>
      <c r="H46" s="4">
        <f t="shared" si="10"/>
        <v>10624</v>
      </c>
      <c r="I46" s="4">
        <f t="shared" si="11"/>
        <v>0</v>
      </c>
      <c r="J46" s="5">
        <f t="shared" si="12"/>
        <v>34552898.020000003</v>
      </c>
    </row>
    <row r="47" spans="2:10" x14ac:dyDescent="0.45">
      <c r="B47" s="3">
        <v>202009</v>
      </c>
      <c r="C47" s="3">
        <f t="shared" si="6"/>
        <v>2020</v>
      </c>
      <c r="D47" s="3">
        <f t="shared" si="7"/>
        <v>3</v>
      </c>
      <c r="E47" s="4">
        <f t="shared" si="8"/>
        <v>205852</v>
      </c>
      <c r="F47" s="4">
        <f t="shared" si="9"/>
        <v>19248</v>
      </c>
      <c r="G47" s="16">
        <f t="shared" si="2"/>
        <v>9.350407088587917E-2</v>
      </c>
      <c r="H47" s="4">
        <f t="shared" si="10"/>
        <v>12064</v>
      </c>
      <c r="I47" s="4">
        <f t="shared" si="11"/>
        <v>0</v>
      </c>
      <c r="J47" s="5">
        <f t="shared" si="12"/>
        <v>41645785.380000003</v>
      </c>
    </row>
    <row r="48" spans="2:10" x14ac:dyDescent="0.45">
      <c r="B48" s="3">
        <v>202012</v>
      </c>
      <c r="C48" s="3">
        <f t="shared" si="6"/>
        <v>2020</v>
      </c>
      <c r="D48" s="3">
        <f t="shared" si="7"/>
        <v>4</v>
      </c>
      <c r="E48" s="4">
        <f t="shared" si="8"/>
        <v>206520</v>
      </c>
      <c r="F48" s="4">
        <f t="shared" si="9"/>
        <v>19033</v>
      </c>
      <c r="G48" s="16">
        <f t="shared" si="2"/>
        <v>9.2160565562657365E-2</v>
      </c>
      <c r="H48" s="4">
        <f t="shared" si="10"/>
        <v>14120</v>
      </c>
      <c r="I48" s="4">
        <f t="shared" si="11"/>
        <v>0</v>
      </c>
      <c r="J48" s="5">
        <f t="shared" si="12"/>
        <v>48809217.130000003</v>
      </c>
    </row>
    <row r="49" spans="2:10" x14ac:dyDescent="0.45">
      <c r="B49" s="3">
        <v>202103</v>
      </c>
      <c r="C49" s="3">
        <f t="shared" si="6"/>
        <v>2021</v>
      </c>
      <c r="D49" s="3">
        <f t="shared" si="7"/>
        <v>1</v>
      </c>
      <c r="E49" s="4">
        <f t="shared" si="8"/>
        <v>199425</v>
      </c>
      <c r="F49" s="4">
        <f t="shared" si="9"/>
        <v>17481</v>
      </c>
      <c r="G49" s="16">
        <f t="shared" si="2"/>
        <v>8.7657013915005647E-2</v>
      </c>
      <c r="H49" s="4">
        <f t="shared" si="10"/>
        <v>13929</v>
      </c>
      <c r="I49" s="4">
        <f t="shared" si="11"/>
        <v>0</v>
      </c>
      <c r="J49" s="5">
        <f t="shared" si="12"/>
        <v>52600191.219999999</v>
      </c>
    </row>
    <row r="50" spans="2:10" x14ac:dyDescent="0.45">
      <c r="B50" s="3">
        <v>202106</v>
      </c>
      <c r="C50" s="3">
        <f t="shared" si="6"/>
        <v>2021</v>
      </c>
      <c r="D50" s="3">
        <f t="shared" si="7"/>
        <v>2</v>
      </c>
      <c r="E50" s="4">
        <f t="shared" si="8"/>
        <v>207388</v>
      </c>
      <c r="F50" s="4">
        <f t="shared" si="9"/>
        <v>18078</v>
      </c>
      <c r="G50" s="16">
        <f t="shared" si="2"/>
        <v>8.7169942330318051E-2</v>
      </c>
      <c r="H50" s="4">
        <f t="shared" si="10"/>
        <v>13549</v>
      </c>
      <c r="I50" s="4">
        <f t="shared" si="11"/>
        <v>0</v>
      </c>
      <c r="J50" s="5">
        <f t="shared" si="12"/>
        <v>37699085.979999997</v>
      </c>
    </row>
    <row r="51" spans="2:10" x14ac:dyDescent="0.45">
      <c r="B51" s="3">
        <v>202109</v>
      </c>
      <c r="C51" s="3">
        <f t="shared" si="6"/>
        <v>2021</v>
      </c>
      <c r="D51" s="3">
        <f t="shared" si="7"/>
        <v>3</v>
      </c>
      <c r="E51" s="4">
        <f t="shared" si="8"/>
        <v>207549</v>
      </c>
      <c r="F51" s="4">
        <f t="shared" si="9"/>
        <v>17424</v>
      </c>
      <c r="G51" s="16">
        <f t="shared" si="2"/>
        <v>8.3951259702528078E-2</v>
      </c>
      <c r="H51" s="4">
        <f t="shared" si="10"/>
        <v>15594</v>
      </c>
      <c r="I51" s="4">
        <f t="shared" si="11"/>
        <v>0</v>
      </c>
      <c r="J51" s="5">
        <f t="shared" si="12"/>
        <v>45757620.829999998</v>
      </c>
    </row>
    <row r="52" spans="2:10" x14ac:dyDescent="0.45">
      <c r="B52" s="3">
        <v>202112</v>
      </c>
      <c r="C52" s="3">
        <f t="shared" si="6"/>
        <v>2021</v>
      </c>
      <c r="D52" s="3">
        <f t="shared" si="7"/>
        <v>4</v>
      </c>
      <c r="E52" s="4">
        <f t="shared" si="8"/>
        <v>207602</v>
      </c>
      <c r="F52" s="4">
        <f t="shared" si="9"/>
        <v>17606</v>
      </c>
      <c r="G52" s="16">
        <f t="shared" si="2"/>
        <v>8.4806504754289455E-2</v>
      </c>
      <c r="H52" s="4">
        <f t="shared" si="10"/>
        <v>12367</v>
      </c>
      <c r="I52" s="4">
        <f t="shared" si="11"/>
        <v>0</v>
      </c>
      <c r="J52" s="5">
        <f t="shared" si="12"/>
        <v>54561950.640000001</v>
      </c>
    </row>
    <row r="53" spans="2:10" x14ac:dyDescent="0.45">
      <c r="B53" s="3">
        <v>202203</v>
      </c>
      <c r="C53" s="3">
        <f t="shared" si="6"/>
        <v>2022</v>
      </c>
      <c r="D53" s="3">
        <f t="shared" si="7"/>
        <v>1</v>
      </c>
      <c r="E53" s="4">
        <f t="shared" si="8"/>
        <v>208115</v>
      </c>
      <c r="F53" s="4">
        <f t="shared" si="9"/>
        <v>17856</v>
      </c>
      <c r="G53" s="16">
        <f t="shared" si="2"/>
        <v>8.5798717055474136E-2</v>
      </c>
      <c r="H53" s="4">
        <f t="shared" si="10"/>
        <v>14313</v>
      </c>
      <c r="I53" s="4">
        <f t="shared" si="11"/>
        <v>131</v>
      </c>
      <c r="J53" s="5">
        <f t="shared" si="12"/>
        <v>57245523.859999999</v>
      </c>
    </row>
    <row r="54" spans="2:10" x14ac:dyDescent="0.45">
      <c r="B54" s="3">
        <v>202206</v>
      </c>
      <c r="C54" s="3">
        <f t="shared" si="6"/>
        <v>2022</v>
      </c>
      <c r="D54" s="3">
        <f t="shared" si="7"/>
        <v>2</v>
      </c>
      <c r="E54" s="4">
        <f t="shared" si="8"/>
        <v>208170</v>
      </c>
      <c r="F54" s="4">
        <f t="shared" si="9"/>
        <v>19238</v>
      </c>
      <c r="G54" s="16">
        <f t="shared" si="2"/>
        <v>9.2414853244944042E-2</v>
      </c>
      <c r="H54" s="4">
        <f t="shared" si="10"/>
        <v>15643</v>
      </c>
      <c r="I54" s="4">
        <f t="shared" si="11"/>
        <v>87</v>
      </c>
      <c r="J54" s="5">
        <f t="shared" si="12"/>
        <v>43283146.719999999</v>
      </c>
    </row>
    <row r="55" spans="2:10" x14ac:dyDescent="0.45">
      <c r="B55" s="3">
        <v>202209</v>
      </c>
      <c r="C55" s="3">
        <f t="shared" si="6"/>
        <v>2022</v>
      </c>
      <c r="D55" s="3">
        <f t="shared" si="7"/>
        <v>3</v>
      </c>
      <c r="E55" s="4">
        <f t="shared" si="8"/>
        <v>208895</v>
      </c>
      <c r="F55" s="4">
        <f t="shared" si="9"/>
        <v>16879</v>
      </c>
      <c r="G55" s="16">
        <f t="shared" si="2"/>
        <v>8.0801359534694459E-2</v>
      </c>
      <c r="H55" s="4">
        <f t="shared" si="10"/>
        <v>16383</v>
      </c>
      <c r="I55" s="4">
        <f t="shared" si="11"/>
        <v>1248</v>
      </c>
      <c r="J55" s="5">
        <f t="shared" si="12"/>
        <v>55030178.75</v>
      </c>
    </row>
    <row r="56" spans="2:10" x14ac:dyDescent="0.45">
      <c r="B56" s="3">
        <v>202212</v>
      </c>
      <c r="C56" s="3">
        <f t="shared" si="6"/>
        <v>2022</v>
      </c>
      <c r="D56" s="3">
        <f t="shared" si="7"/>
        <v>4</v>
      </c>
      <c r="E56" s="4">
        <f t="shared" si="8"/>
        <v>209049</v>
      </c>
      <c r="F56" s="4">
        <f t="shared" si="9"/>
        <v>18749</v>
      </c>
      <c r="G56" s="16">
        <f t="shared" si="2"/>
        <v>8.9687106850546996E-2</v>
      </c>
      <c r="H56" s="4">
        <f t="shared" si="10"/>
        <v>14105</v>
      </c>
      <c r="I56" s="4">
        <f t="shared" si="11"/>
        <v>390</v>
      </c>
      <c r="J56" s="5">
        <f t="shared" si="12"/>
        <v>59971492.240000002</v>
      </c>
    </row>
    <row r="57" spans="2:10" x14ac:dyDescent="0.45">
      <c r="B57" s="3">
        <v>202303</v>
      </c>
      <c r="C57" s="3">
        <f t="shared" si="6"/>
        <v>2023</v>
      </c>
      <c r="D57" s="3">
        <f t="shared" si="7"/>
        <v>1</v>
      </c>
      <c r="E57" s="4">
        <f t="shared" si="8"/>
        <v>209770</v>
      </c>
      <c r="F57" s="4">
        <f t="shared" si="9"/>
        <v>18938</v>
      </c>
      <c r="G57" s="16">
        <f t="shared" si="2"/>
        <v>9.0279830290317969E-2</v>
      </c>
      <c r="H57" s="4">
        <f t="shared" si="10"/>
        <v>17235</v>
      </c>
      <c r="I57" s="4">
        <f t="shared" si="11"/>
        <v>1070</v>
      </c>
      <c r="J57" s="5">
        <f t="shared" si="12"/>
        <v>60349205.329999998</v>
      </c>
    </row>
    <row r="58" spans="2:10" x14ac:dyDescent="0.45">
      <c r="B58" s="3">
        <v>202306</v>
      </c>
      <c r="C58" s="3">
        <f t="shared" si="6"/>
        <v>2023</v>
      </c>
      <c r="D58" s="3">
        <f t="shared" si="7"/>
        <v>2</v>
      </c>
      <c r="E58" s="4">
        <f t="shared" si="8"/>
        <v>210092</v>
      </c>
      <c r="F58" s="4">
        <f t="shared" si="9"/>
        <v>18326</v>
      </c>
      <c r="G58" s="16">
        <f t="shared" si="2"/>
        <v>8.7228452297088893E-2</v>
      </c>
      <c r="H58" s="4">
        <f t="shared" si="10"/>
        <v>15978</v>
      </c>
      <c r="I58" s="4">
        <f t="shared" si="11"/>
        <v>1796</v>
      </c>
      <c r="J58" s="5">
        <f t="shared" si="12"/>
        <v>37095111.619999997</v>
      </c>
    </row>
    <row r="59" spans="2:10" x14ac:dyDescent="0.45">
      <c r="B59" s="3">
        <v>202309</v>
      </c>
      <c r="C59" s="3">
        <f t="shared" si="6"/>
        <v>2023</v>
      </c>
      <c r="D59" s="3">
        <f t="shared" si="7"/>
        <v>3</v>
      </c>
      <c r="E59" s="4">
        <f t="shared" si="8"/>
        <v>210523</v>
      </c>
      <c r="F59" s="4">
        <f t="shared" si="9"/>
        <v>16391</v>
      </c>
      <c r="G59" s="16">
        <f t="shared" si="2"/>
        <v>7.7858476271001273E-2</v>
      </c>
      <c r="H59" s="4">
        <f t="shared" si="10"/>
        <v>15466</v>
      </c>
      <c r="I59" s="4">
        <f t="shared" si="11"/>
        <v>1701</v>
      </c>
      <c r="J59" s="5">
        <f t="shared" si="12"/>
        <v>46608305.039999999</v>
      </c>
    </row>
    <row r="60" spans="2:10" x14ac:dyDescent="0.45">
      <c r="B60" s="3">
        <v>202312</v>
      </c>
      <c r="C60" s="3">
        <f t="shared" si="6"/>
        <v>2023</v>
      </c>
      <c r="D60" s="3">
        <f t="shared" si="7"/>
        <v>4</v>
      </c>
      <c r="E60" s="4">
        <f t="shared" si="8"/>
        <v>208189</v>
      </c>
      <c r="F60" s="4">
        <f t="shared" si="9"/>
        <v>15485</v>
      </c>
      <c r="G60" s="16">
        <f t="shared" si="2"/>
        <v>7.4379530138479935E-2</v>
      </c>
      <c r="H60" s="4">
        <f t="shared" si="10"/>
        <v>0</v>
      </c>
      <c r="I60" s="4">
        <f t="shared" si="11"/>
        <v>0</v>
      </c>
      <c r="J60" s="5">
        <f t="shared" si="12"/>
        <v>58830121.450000003</v>
      </c>
    </row>
    <row r="61" spans="2:10" x14ac:dyDescent="0.45">
      <c r="B61" s="3">
        <v>202403</v>
      </c>
      <c r="C61" s="3">
        <f t="shared" si="6"/>
        <v>2024</v>
      </c>
      <c r="D61" s="3">
        <f t="shared" si="7"/>
        <v>1</v>
      </c>
      <c r="E61" s="4">
        <f t="shared" si="8"/>
        <v>209954</v>
      </c>
      <c r="F61" s="4">
        <f t="shared" si="9"/>
        <v>19504</v>
      </c>
      <c r="G61" s="16">
        <f t="shared" si="2"/>
        <v>9.2896539241929185E-2</v>
      </c>
      <c r="H61" s="4">
        <f t="shared" si="10"/>
        <v>18700</v>
      </c>
      <c r="I61" s="4">
        <f t="shared" si="11"/>
        <v>0</v>
      </c>
      <c r="J61" s="5">
        <f t="shared" si="12"/>
        <v>57510046.450000003</v>
      </c>
    </row>
    <row r="62" spans="2:10" x14ac:dyDescent="0.45">
      <c r="B62" s="3">
        <v>202406</v>
      </c>
      <c r="C62" s="3">
        <f t="shared" si="6"/>
        <v>2024</v>
      </c>
      <c r="D62" s="3">
        <f t="shared" si="7"/>
        <v>2</v>
      </c>
      <c r="E62" s="4">
        <f t="shared" si="8"/>
        <v>211315</v>
      </c>
      <c r="F62" s="4">
        <f t="shared" si="9"/>
        <v>22169</v>
      </c>
      <c r="G62" s="16">
        <f t="shared" si="2"/>
        <v>0.10490973191680666</v>
      </c>
      <c r="H62" s="4">
        <f t="shared" si="10"/>
        <v>15691</v>
      </c>
      <c r="I62" s="4">
        <f t="shared" si="11"/>
        <v>0</v>
      </c>
      <c r="J62" s="5">
        <f t="shared" si="12"/>
        <v>43421810.700000003</v>
      </c>
    </row>
    <row r="63" spans="2:10" x14ac:dyDescent="0.45">
      <c r="B63" s="3">
        <v>202409</v>
      </c>
      <c r="C63" s="3">
        <f t="shared" si="6"/>
        <v>2024</v>
      </c>
      <c r="D63" s="3">
        <f t="shared" si="7"/>
        <v>3</v>
      </c>
      <c r="E63" s="4">
        <f t="shared" si="8"/>
        <v>211879</v>
      </c>
      <c r="F63" s="4">
        <f t="shared" si="9"/>
        <v>19765</v>
      </c>
      <c r="G63" s="16">
        <f t="shared" si="2"/>
        <v>9.3284374572279463E-2</v>
      </c>
      <c r="H63" s="4">
        <f t="shared" si="10"/>
        <v>15892</v>
      </c>
      <c r="I63" s="4">
        <f t="shared" si="11"/>
        <v>2016</v>
      </c>
      <c r="J63" s="5">
        <f t="shared" si="12"/>
        <v>50112250.509999998</v>
      </c>
    </row>
    <row r="64" spans="2:10" x14ac:dyDescent="0.45">
      <c r="B64" s="3">
        <v>202412</v>
      </c>
      <c r="C64" s="3">
        <f t="shared" si="6"/>
        <v>2024</v>
      </c>
      <c r="D64" s="3">
        <f t="shared" si="7"/>
        <v>4</v>
      </c>
      <c r="E64" s="4">
        <f t="shared" si="8"/>
        <v>212674</v>
      </c>
      <c r="F64" s="4">
        <f t="shared" si="9"/>
        <v>19574</v>
      </c>
      <c r="G64" s="16">
        <f t="shared" si="2"/>
        <v>9.2037578641488857E-2</v>
      </c>
      <c r="H64" s="4">
        <f t="shared" si="10"/>
        <v>13479</v>
      </c>
      <c r="I64" s="4">
        <f t="shared" si="11"/>
        <v>412</v>
      </c>
      <c r="J64" s="5">
        <f t="shared" si="12"/>
        <v>60424502.25</v>
      </c>
    </row>
    <row r="65" spans="2:10" x14ac:dyDescent="0.45">
      <c r="B65" s="3">
        <v>202503</v>
      </c>
      <c r="C65" s="3">
        <f t="shared" ref="C65:C68" si="13">ROUND(B65/100,0)</f>
        <v>2025</v>
      </c>
      <c r="D65" s="3">
        <f t="shared" si="7"/>
        <v>1</v>
      </c>
      <c r="E65" s="4">
        <f t="shared" si="8"/>
        <v>213722</v>
      </c>
      <c r="F65" s="4">
        <f t="shared" si="9"/>
        <v>15270</v>
      </c>
      <c r="G65" s="16">
        <f t="shared" ref="G65:G68" si="14">F65/E65</f>
        <v>7.144795575560775E-2</v>
      </c>
      <c r="H65" s="4">
        <f t="shared" si="10"/>
        <v>18193</v>
      </c>
      <c r="I65" s="4">
        <f t="shared" si="11"/>
        <v>1011</v>
      </c>
      <c r="J65" s="5">
        <f t="shared" si="12"/>
        <v>68624816.030000001</v>
      </c>
    </row>
    <row r="66" spans="2:10" x14ac:dyDescent="0.45">
      <c r="B66" s="3">
        <v>202506</v>
      </c>
      <c r="C66" s="3">
        <f t="shared" si="13"/>
        <v>2025</v>
      </c>
      <c r="D66" s="3">
        <f t="shared" si="7"/>
        <v>2</v>
      </c>
      <c r="E66" s="4">
        <f t="shared" si="8"/>
        <v>214445</v>
      </c>
      <c r="F66" s="4">
        <f t="shared" si="9"/>
        <v>15802</v>
      </c>
      <c r="G66" s="16">
        <f t="shared" si="14"/>
        <v>7.3687892000279795E-2</v>
      </c>
      <c r="H66" s="4">
        <f t="shared" si="10"/>
        <v>16490</v>
      </c>
      <c r="I66" s="4">
        <f t="shared" si="11"/>
        <v>1402</v>
      </c>
      <c r="J66" s="5">
        <f t="shared" si="12"/>
        <v>47673629.359999999</v>
      </c>
    </row>
    <row r="67" spans="2:10" x14ac:dyDescent="0.45">
      <c r="B67" s="3">
        <v>202509</v>
      </c>
      <c r="C67" s="3">
        <f t="shared" si="13"/>
        <v>2025</v>
      </c>
      <c r="D67" s="3">
        <f t="shared" si="7"/>
        <v>3</v>
      </c>
      <c r="E67" s="4">
        <f t="shared" si="8"/>
        <v>215190</v>
      </c>
      <c r="F67" s="4">
        <f t="shared" si="9"/>
        <v>14350</v>
      </c>
      <c r="G67" s="16">
        <f t="shared" si="14"/>
        <v>6.668525489102653E-2</v>
      </c>
      <c r="H67" s="4">
        <f t="shared" si="10"/>
        <v>17557</v>
      </c>
      <c r="I67" s="4">
        <f t="shared" si="11"/>
        <v>1891</v>
      </c>
      <c r="J67" s="5">
        <f t="shared" si="12"/>
        <v>82010610.390000001</v>
      </c>
    </row>
    <row r="68" spans="2:10" x14ac:dyDescent="0.45">
      <c r="B68" s="3">
        <v>202512</v>
      </c>
      <c r="C68" s="3">
        <f t="shared" si="13"/>
        <v>2025</v>
      </c>
      <c r="D68" s="3">
        <f t="shared" si="7"/>
        <v>4</v>
      </c>
      <c r="E68" s="4">
        <f t="shared" si="8"/>
        <v>215860</v>
      </c>
      <c r="F68" s="4">
        <f t="shared" si="9"/>
        <v>20399</v>
      </c>
      <c r="G68" s="16">
        <f t="shared" si="14"/>
        <v>9.4501065505420173E-2</v>
      </c>
      <c r="H68" s="4">
        <f t="shared" si="10"/>
        <v>17390</v>
      </c>
      <c r="I68" s="4">
        <f t="shared" si="11"/>
        <v>242</v>
      </c>
      <c r="J68" s="5">
        <f t="shared" si="12"/>
        <v>77264306.700000003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30D59-6F63-4030-8C10-4BA222568234}">
  <dimension ref="B2:Q68"/>
  <sheetViews>
    <sheetView workbookViewId="0">
      <selection activeCell="P13" sqref="P13"/>
    </sheetView>
  </sheetViews>
  <sheetFormatPr defaultRowHeight="14.25" x14ac:dyDescent="0.45"/>
  <cols>
    <col min="1" max="1" width="4.33203125" customWidth="1"/>
    <col min="2" max="2" width="9.06640625" customWidth="1"/>
    <col min="3" max="3" width="4.73046875" bestFit="1" customWidth="1"/>
    <col min="4" max="4" width="6.86328125" bestFit="1" customWidth="1"/>
    <col min="5" max="5" width="10.19921875" customWidth="1"/>
    <col min="6" max="6" width="12.06640625" customWidth="1"/>
    <col min="7" max="7" width="0" hidden="1" customWidth="1"/>
    <col min="8" max="8" width="10.796875" customWidth="1"/>
    <col min="9" max="9" width="11.86328125" customWidth="1"/>
    <col min="10" max="10" width="14.59765625" customWidth="1"/>
    <col min="11" max="11" width="2.86328125" customWidth="1"/>
    <col min="12" max="12" width="10.796875" customWidth="1"/>
    <col min="13" max="13" width="24.6640625" bestFit="1" customWidth="1"/>
    <col min="14" max="14" width="3" customWidth="1"/>
    <col min="16" max="16" width="14.59765625" bestFit="1" customWidth="1"/>
    <col min="17" max="17" width="17.19921875" bestFit="1" customWidth="1"/>
  </cols>
  <sheetData>
    <row r="2" spans="2:17" x14ac:dyDescent="0.45">
      <c r="C2" s="7" t="s">
        <v>130</v>
      </c>
      <c r="O2" t="s">
        <v>24</v>
      </c>
      <c r="P2" t="s">
        <v>98</v>
      </c>
      <c r="Q2" t="s">
        <v>27</v>
      </c>
    </row>
    <row r="3" spans="2:17" x14ac:dyDescent="0.45">
      <c r="Q3" t="s">
        <v>23</v>
      </c>
    </row>
    <row r="4" spans="2:17" ht="85.5" x14ac:dyDescent="0.45">
      <c r="B4" s="11" t="s">
        <v>29</v>
      </c>
      <c r="C4" s="11" t="s">
        <v>1</v>
      </c>
      <c r="D4" s="12" t="s">
        <v>29</v>
      </c>
      <c r="E4" s="12" t="s">
        <v>4</v>
      </c>
      <c r="F4" s="11" t="s">
        <v>78</v>
      </c>
      <c r="G4" s="11" t="s">
        <v>83</v>
      </c>
      <c r="H4" s="11" t="s">
        <v>79</v>
      </c>
      <c r="I4" s="11" t="s">
        <v>32</v>
      </c>
      <c r="J4" s="12" t="s">
        <v>11</v>
      </c>
      <c r="L4" s="11" t="s">
        <v>78</v>
      </c>
      <c r="Q4" t="s">
        <v>18</v>
      </c>
    </row>
    <row r="5" spans="2:17" x14ac:dyDescent="0.45">
      <c r="B5" s="3">
        <v>201003</v>
      </c>
      <c r="C5" s="3">
        <f>ROUND(B5/100,0)</f>
        <v>2010</v>
      </c>
      <c r="D5" s="3">
        <v>1</v>
      </c>
      <c r="E5" s="4">
        <f t="shared" ref="E5:E36" si="0">SUMIFS(Customers,Quarter,$B5,Compsny,$O$2)</f>
        <v>987584</v>
      </c>
      <c r="F5" s="4">
        <f t="shared" ref="F5:F36" si="1">SUMIFS(Arrears_Greater_than_60_days,Quarter,$B5,Compsny,$O$2)</f>
        <v>78033</v>
      </c>
      <c r="G5" s="16">
        <f t="shared" ref="G5:G64" si="2">F5/E5</f>
        <v>7.9014038299526926E-2</v>
      </c>
      <c r="H5" s="4">
        <f t="shared" ref="H5:H36" si="3">SUMIFS(Final_Termination_Notices,Quarter,$B5,Compsny,$O$2)</f>
        <v>93142</v>
      </c>
      <c r="I5" s="4">
        <f t="shared" ref="I5:I36" si="4">SUMIFS(Accounts_Terminated,Quarter,$B5,Compsny,$O$2)</f>
        <v>2456</v>
      </c>
      <c r="J5" s="5">
        <f t="shared" ref="J5:J36" si="5">SUMIFS(Sales,Quarter,$B5,Compsny,$O$2)</f>
        <v>85999760</v>
      </c>
      <c r="L5" s="4">
        <f>_xlfn.STDEV.P(F5:F44)</f>
        <v>10778.862213581497</v>
      </c>
      <c r="M5" s="7" t="s">
        <v>85</v>
      </c>
      <c r="Q5" t="s">
        <v>26</v>
      </c>
    </row>
    <row r="6" spans="2:17" x14ac:dyDescent="0.45">
      <c r="B6" s="3">
        <v>201006</v>
      </c>
      <c r="C6" s="3">
        <f t="shared" ref="C6:C64" si="6">ROUND(B6/100,0)</f>
        <v>2010</v>
      </c>
      <c r="D6" s="3">
        <v>2</v>
      </c>
      <c r="E6" s="4">
        <f t="shared" si="0"/>
        <v>989395</v>
      </c>
      <c r="F6" s="4">
        <f t="shared" si="1"/>
        <v>82633</v>
      </c>
      <c r="G6" s="16">
        <f t="shared" si="2"/>
        <v>8.3518715982999717E-2</v>
      </c>
      <c r="H6" s="4">
        <f t="shared" si="3"/>
        <v>69607</v>
      </c>
      <c r="I6" s="4">
        <f t="shared" si="4"/>
        <v>5541</v>
      </c>
      <c r="J6" s="5">
        <f t="shared" si="5"/>
        <v>53372673</v>
      </c>
      <c r="M6" s="7"/>
      <c r="Q6" t="s">
        <v>21</v>
      </c>
    </row>
    <row r="7" spans="2:17" x14ac:dyDescent="0.45">
      <c r="B7" s="3">
        <v>201009</v>
      </c>
      <c r="C7" s="3">
        <f t="shared" si="6"/>
        <v>2010</v>
      </c>
      <c r="D7" s="3">
        <v>3</v>
      </c>
      <c r="E7" s="4">
        <f t="shared" si="0"/>
        <v>990690</v>
      </c>
      <c r="F7" s="4">
        <f t="shared" si="1"/>
        <v>89984</v>
      </c>
      <c r="G7" s="16">
        <f t="shared" si="2"/>
        <v>9.0829623797555242E-2</v>
      </c>
      <c r="H7" s="4">
        <f t="shared" si="3"/>
        <v>81070</v>
      </c>
      <c r="I7" s="4">
        <f t="shared" si="4"/>
        <v>4158</v>
      </c>
      <c r="J7" s="5">
        <f t="shared" si="5"/>
        <v>66242742.460000001</v>
      </c>
      <c r="L7" s="4">
        <f>AVERAGE(F41:F44)</f>
        <v>91286.75</v>
      </c>
      <c r="M7" s="18" t="s">
        <v>88</v>
      </c>
      <c r="Q7" t="s">
        <v>20</v>
      </c>
    </row>
    <row r="8" spans="2:17" x14ac:dyDescent="0.45">
      <c r="B8" s="3">
        <v>201012</v>
      </c>
      <c r="C8" s="3">
        <f t="shared" si="6"/>
        <v>2010</v>
      </c>
      <c r="D8" s="3">
        <v>4</v>
      </c>
      <c r="E8" s="4">
        <f t="shared" si="0"/>
        <v>993199</v>
      </c>
      <c r="F8" s="4">
        <f t="shared" si="1"/>
        <v>81575</v>
      </c>
      <c r="G8" s="16">
        <f t="shared" si="2"/>
        <v>8.2133590549325966E-2</v>
      </c>
      <c r="H8" s="4">
        <f t="shared" si="3"/>
        <v>73266</v>
      </c>
      <c r="I8" s="4">
        <f t="shared" si="4"/>
        <v>106</v>
      </c>
      <c r="J8" s="5">
        <f t="shared" si="5"/>
        <v>83708688.150000006</v>
      </c>
      <c r="L8" s="4">
        <f>AVERAGE(F65:F68)</f>
        <v>106859</v>
      </c>
      <c r="M8" s="18" t="s">
        <v>136</v>
      </c>
      <c r="Q8" t="s">
        <v>25</v>
      </c>
    </row>
    <row r="9" spans="2:17" x14ac:dyDescent="0.45">
      <c r="B9" s="3">
        <v>201103</v>
      </c>
      <c r="C9" s="3">
        <f t="shared" si="6"/>
        <v>2011</v>
      </c>
      <c r="D9" s="3">
        <f>D5</f>
        <v>1</v>
      </c>
      <c r="E9" s="4">
        <f t="shared" si="0"/>
        <v>991138</v>
      </c>
      <c r="F9" s="4">
        <f t="shared" si="1"/>
        <v>88760</v>
      </c>
      <c r="G9" s="16">
        <f t="shared" si="2"/>
        <v>8.9553624217818303E-2</v>
      </c>
      <c r="H9" s="4">
        <f t="shared" si="3"/>
        <v>102380</v>
      </c>
      <c r="I9" s="4">
        <f t="shared" si="4"/>
        <v>1240</v>
      </c>
      <c r="J9" s="5">
        <f t="shared" si="5"/>
        <v>87701576.609999999</v>
      </c>
      <c r="L9" s="4">
        <f>L8-L7</f>
        <v>15572.25</v>
      </c>
      <c r="M9" s="7" t="s">
        <v>137</v>
      </c>
      <c r="Q9" t="s">
        <v>19</v>
      </c>
    </row>
    <row r="10" spans="2:17" x14ac:dyDescent="0.45">
      <c r="B10" s="3">
        <v>201106</v>
      </c>
      <c r="C10" s="3">
        <f t="shared" si="6"/>
        <v>2011</v>
      </c>
      <c r="D10" s="3">
        <f t="shared" ref="D10:D68" si="7">D6</f>
        <v>2</v>
      </c>
      <c r="E10" s="4">
        <f t="shared" si="0"/>
        <v>992988</v>
      </c>
      <c r="F10" s="4">
        <f t="shared" si="1"/>
        <v>96564</v>
      </c>
      <c r="G10" s="16">
        <f t="shared" si="2"/>
        <v>9.7245888167832847E-2</v>
      </c>
      <c r="H10" s="4">
        <f t="shared" si="3"/>
        <v>80087</v>
      </c>
      <c r="I10" s="4">
        <f t="shared" si="4"/>
        <v>486</v>
      </c>
      <c r="J10" s="5">
        <f t="shared" si="5"/>
        <v>55880687.200000003</v>
      </c>
      <c r="L10" s="4">
        <f>L5*2</f>
        <v>21557.724427162993</v>
      </c>
      <c r="M10" s="7" t="s">
        <v>90</v>
      </c>
      <c r="Q10" t="s">
        <v>24</v>
      </c>
    </row>
    <row r="11" spans="2:17" x14ac:dyDescent="0.45">
      <c r="B11" s="3">
        <v>201109</v>
      </c>
      <c r="C11" s="3">
        <f t="shared" si="6"/>
        <v>2011</v>
      </c>
      <c r="D11" s="3">
        <f t="shared" si="7"/>
        <v>3</v>
      </c>
      <c r="E11" s="4">
        <f t="shared" si="0"/>
        <v>992588</v>
      </c>
      <c r="F11" s="4">
        <f t="shared" si="1"/>
        <v>103449</v>
      </c>
      <c r="G11" s="16">
        <f t="shared" si="2"/>
        <v>0.10422148968151942</v>
      </c>
      <c r="H11" s="4">
        <f t="shared" si="3"/>
        <v>78239</v>
      </c>
      <c r="I11" s="4">
        <f t="shared" si="4"/>
        <v>1295</v>
      </c>
      <c r="J11" s="5">
        <f t="shared" si="5"/>
        <v>61584162.75</v>
      </c>
      <c r="L11" t="s">
        <v>117</v>
      </c>
      <c r="M11" s="7"/>
      <c r="Q11" t="s">
        <v>22</v>
      </c>
    </row>
    <row r="12" spans="2:17" x14ac:dyDescent="0.45">
      <c r="B12" s="3">
        <v>201112</v>
      </c>
      <c r="C12" s="3">
        <f t="shared" si="6"/>
        <v>2011</v>
      </c>
      <c r="D12" s="3">
        <f t="shared" si="7"/>
        <v>4</v>
      </c>
      <c r="E12" s="4">
        <f t="shared" si="0"/>
        <v>991455</v>
      </c>
      <c r="F12" s="4">
        <f t="shared" si="1"/>
        <v>100381</v>
      </c>
      <c r="G12" s="16">
        <f t="shared" si="2"/>
        <v>0.10124614833754432</v>
      </c>
      <c r="H12" s="4">
        <f t="shared" si="3"/>
        <v>75935</v>
      </c>
      <c r="I12" s="4">
        <f t="shared" si="4"/>
        <v>488</v>
      </c>
      <c r="J12" s="5">
        <f t="shared" si="5"/>
        <v>74606365.489999995</v>
      </c>
      <c r="M12" s="7"/>
    </row>
    <row r="13" spans="2:17" x14ac:dyDescent="0.45">
      <c r="B13" s="3">
        <v>201203</v>
      </c>
      <c r="C13" s="3">
        <f t="shared" si="6"/>
        <v>2012</v>
      </c>
      <c r="D13" s="3">
        <f t="shared" si="7"/>
        <v>1</v>
      </c>
      <c r="E13" s="4">
        <f t="shared" si="0"/>
        <v>991576</v>
      </c>
      <c r="F13" s="4">
        <f t="shared" si="1"/>
        <v>107681</v>
      </c>
      <c r="G13" s="16">
        <f t="shared" si="2"/>
        <v>0.10859581111281434</v>
      </c>
      <c r="H13" s="4">
        <f t="shared" si="3"/>
        <v>79984</v>
      </c>
      <c r="I13" s="4">
        <f t="shared" si="4"/>
        <v>1069</v>
      </c>
      <c r="J13" s="5">
        <f t="shared" si="5"/>
        <v>74778014</v>
      </c>
      <c r="M13" s="7"/>
      <c r="O13" s="15">
        <f>L9/L7</f>
        <v>0.17058609272430009</v>
      </c>
      <c r="P13" t="s">
        <v>169</v>
      </c>
    </row>
    <row r="14" spans="2:17" x14ac:dyDescent="0.45">
      <c r="B14" s="3">
        <v>201206</v>
      </c>
      <c r="C14" s="3">
        <f t="shared" si="6"/>
        <v>2012</v>
      </c>
      <c r="D14" s="3">
        <f t="shared" si="7"/>
        <v>2</v>
      </c>
      <c r="E14" s="4">
        <f t="shared" si="0"/>
        <v>993600</v>
      </c>
      <c r="F14" s="4">
        <f t="shared" si="1"/>
        <v>109113</v>
      </c>
      <c r="G14" s="16">
        <f t="shared" si="2"/>
        <v>0.10981582125603864</v>
      </c>
      <c r="H14" s="4">
        <f t="shared" si="3"/>
        <v>63473</v>
      </c>
      <c r="I14" s="4">
        <f t="shared" si="4"/>
        <v>3218</v>
      </c>
      <c r="J14" s="5">
        <f t="shared" si="5"/>
        <v>53799171.969999999</v>
      </c>
      <c r="M14" s="7"/>
    </row>
    <row r="15" spans="2:17" x14ac:dyDescent="0.45">
      <c r="B15" s="3">
        <v>201209</v>
      </c>
      <c r="C15" s="3">
        <f t="shared" si="6"/>
        <v>2012</v>
      </c>
      <c r="D15" s="3">
        <f t="shared" si="7"/>
        <v>3</v>
      </c>
      <c r="E15" s="4">
        <f t="shared" si="0"/>
        <v>992902</v>
      </c>
      <c r="F15" s="4">
        <f t="shared" si="1"/>
        <v>106312</v>
      </c>
      <c r="G15" s="16">
        <f t="shared" si="2"/>
        <v>0.10707199703495411</v>
      </c>
      <c r="H15" s="4">
        <f t="shared" si="3"/>
        <v>71654</v>
      </c>
      <c r="I15" s="4">
        <f t="shared" si="4"/>
        <v>2828</v>
      </c>
      <c r="J15" s="5">
        <f t="shared" si="5"/>
        <v>61454637.969999999</v>
      </c>
      <c r="M15" s="7"/>
    </row>
    <row r="16" spans="2:17" x14ac:dyDescent="0.45">
      <c r="B16" s="3">
        <v>201212</v>
      </c>
      <c r="C16" s="3">
        <f t="shared" si="6"/>
        <v>2012</v>
      </c>
      <c r="D16" s="3">
        <f t="shared" si="7"/>
        <v>4</v>
      </c>
      <c r="E16" s="4">
        <f t="shared" si="0"/>
        <v>992878</v>
      </c>
      <c r="F16" s="4">
        <f t="shared" si="1"/>
        <v>107855</v>
      </c>
      <c r="G16" s="16">
        <f t="shared" si="2"/>
        <v>0.10862865326857882</v>
      </c>
      <c r="H16" s="4">
        <f t="shared" si="3"/>
        <v>75740</v>
      </c>
      <c r="I16" s="4">
        <f t="shared" si="4"/>
        <v>623</v>
      </c>
      <c r="J16" s="5">
        <f t="shared" si="5"/>
        <v>79288083.310000002</v>
      </c>
      <c r="M16" s="7"/>
    </row>
    <row r="17" spans="2:13" x14ac:dyDescent="0.45">
      <c r="B17" s="3">
        <v>201303</v>
      </c>
      <c r="C17" s="3">
        <f t="shared" si="6"/>
        <v>2013</v>
      </c>
      <c r="D17" s="3">
        <f t="shared" si="7"/>
        <v>1</v>
      </c>
      <c r="E17" s="4">
        <f t="shared" si="0"/>
        <v>992061</v>
      </c>
      <c r="F17" s="4">
        <f t="shared" si="1"/>
        <v>114408</v>
      </c>
      <c r="G17" s="16">
        <f t="shared" si="2"/>
        <v>0.11532355369276688</v>
      </c>
      <c r="H17" s="4">
        <f t="shared" si="3"/>
        <v>74877</v>
      </c>
      <c r="I17" s="4">
        <f t="shared" si="4"/>
        <v>425</v>
      </c>
      <c r="J17" s="5">
        <f t="shared" si="5"/>
        <v>82821518.170000002</v>
      </c>
      <c r="M17" s="7"/>
    </row>
    <row r="18" spans="2:13" x14ac:dyDescent="0.45">
      <c r="B18" s="3">
        <v>201306</v>
      </c>
      <c r="C18" s="3">
        <f t="shared" si="6"/>
        <v>2013</v>
      </c>
      <c r="D18" s="3">
        <f t="shared" si="7"/>
        <v>2</v>
      </c>
      <c r="E18" s="4">
        <f t="shared" si="0"/>
        <v>993182</v>
      </c>
      <c r="F18" s="4">
        <f t="shared" si="1"/>
        <v>116652</v>
      </c>
      <c r="G18" s="16">
        <f t="shared" si="2"/>
        <v>0.11745279314365342</v>
      </c>
      <c r="H18" s="4">
        <f t="shared" si="3"/>
        <v>70886</v>
      </c>
      <c r="I18" s="4">
        <f t="shared" si="4"/>
        <v>3236</v>
      </c>
      <c r="J18" s="5">
        <f t="shared" si="5"/>
        <v>61920434</v>
      </c>
      <c r="M18" s="7"/>
    </row>
    <row r="19" spans="2:13" x14ac:dyDescent="0.45">
      <c r="B19" s="3">
        <v>201309</v>
      </c>
      <c r="C19" s="3">
        <f t="shared" si="6"/>
        <v>2013</v>
      </c>
      <c r="D19" s="3">
        <f t="shared" si="7"/>
        <v>3</v>
      </c>
      <c r="E19" s="4">
        <f t="shared" si="0"/>
        <v>993035</v>
      </c>
      <c r="F19" s="4">
        <f t="shared" si="1"/>
        <v>111711</v>
      </c>
      <c r="G19" s="16">
        <f t="shared" si="2"/>
        <v>0.1124945243621826</v>
      </c>
      <c r="H19" s="4">
        <f t="shared" si="3"/>
        <v>81929</v>
      </c>
      <c r="I19" s="4">
        <f t="shared" si="4"/>
        <v>2961</v>
      </c>
      <c r="J19" s="5">
        <f t="shared" si="5"/>
        <v>63969340.409999996</v>
      </c>
      <c r="M19" s="7"/>
    </row>
    <row r="20" spans="2:13" x14ac:dyDescent="0.45">
      <c r="B20" s="3">
        <v>201312</v>
      </c>
      <c r="C20" s="3">
        <f t="shared" si="6"/>
        <v>2013</v>
      </c>
      <c r="D20" s="3">
        <f t="shared" si="7"/>
        <v>4</v>
      </c>
      <c r="E20" s="4">
        <f t="shared" si="0"/>
        <v>994188</v>
      </c>
      <c r="F20" s="4">
        <f t="shared" si="1"/>
        <v>108714</v>
      </c>
      <c r="G20" s="16">
        <f t="shared" si="2"/>
        <v>0.10934953952371182</v>
      </c>
      <c r="H20" s="4">
        <f t="shared" si="3"/>
        <v>85395</v>
      </c>
      <c r="I20" s="4">
        <f t="shared" si="4"/>
        <v>258</v>
      </c>
      <c r="J20" s="5">
        <f t="shared" si="5"/>
        <v>82459821.840000004</v>
      </c>
      <c r="M20" s="7"/>
    </row>
    <row r="21" spans="2:13" x14ac:dyDescent="0.45">
      <c r="B21" s="3">
        <v>201403</v>
      </c>
      <c r="C21" s="3">
        <f t="shared" si="6"/>
        <v>2014</v>
      </c>
      <c r="D21" s="3">
        <f t="shared" si="7"/>
        <v>1</v>
      </c>
      <c r="E21" s="4">
        <f t="shared" si="0"/>
        <v>995062</v>
      </c>
      <c r="F21" s="4">
        <f t="shared" si="1"/>
        <v>110046</v>
      </c>
      <c r="G21" s="16">
        <f t="shared" si="2"/>
        <v>0.1105921038086069</v>
      </c>
      <c r="H21" s="4">
        <f t="shared" si="3"/>
        <v>83678</v>
      </c>
      <c r="I21" s="4">
        <f t="shared" si="4"/>
        <v>518</v>
      </c>
      <c r="J21" s="5">
        <f t="shared" si="5"/>
        <v>103078388.84</v>
      </c>
    </row>
    <row r="22" spans="2:13" x14ac:dyDescent="0.45">
      <c r="B22" s="3">
        <v>201406</v>
      </c>
      <c r="C22" s="3">
        <f t="shared" si="6"/>
        <v>2014</v>
      </c>
      <c r="D22" s="3">
        <f t="shared" si="7"/>
        <v>2</v>
      </c>
      <c r="E22" s="4">
        <f t="shared" si="0"/>
        <v>995880</v>
      </c>
      <c r="F22" s="4">
        <f t="shared" si="1"/>
        <v>118134</v>
      </c>
      <c r="G22" s="16">
        <f t="shared" si="2"/>
        <v>0.11862272562959393</v>
      </c>
      <c r="H22" s="4">
        <f t="shared" si="3"/>
        <v>92142</v>
      </c>
      <c r="I22" s="4">
        <f t="shared" si="4"/>
        <v>3186</v>
      </c>
      <c r="J22" s="5">
        <f t="shared" si="5"/>
        <v>72024160.689999998</v>
      </c>
    </row>
    <row r="23" spans="2:13" x14ac:dyDescent="0.45">
      <c r="B23" s="3">
        <v>201409</v>
      </c>
      <c r="C23" s="3">
        <f t="shared" si="6"/>
        <v>2014</v>
      </c>
      <c r="D23" s="3">
        <f t="shared" si="7"/>
        <v>3</v>
      </c>
      <c r="E23" s="4">
        <f t="shared" si="0"/>
        <v>995672</v>
      </c>
      <c r="F23" s="4">
        <f t="shared" si="1"/>
        <v>113713</v>
      </c>
      <c r="G23" s="16">
        <f t="shared" si="2"/>
        <v>0.11420728914743007</v>
      </c>
      <c r="H23" s="4">
        <f t="shared" si="3"/>
        <v>83326</v>
      </c>
      <c r="I23" s="4">
        <f t="shared" si="4"/>
        <v>3183</v>
      </c>
      <c r="J23" s="5">
        <f t="shared" si="5"/>
        <v>61920793</v>
      </c>
    </row>
    <row r="24" spans="2:13" x14ac:dyDescent="0.45">
      <c r="B24" s="3">
        <v>201412</v>
      </c>
      <c r="C24" s="3">
        <f t="shared" si="6"/>
        <v>2014</v>
      </c>
      <c r="D24" s="3">
        <f t="shared" si="7"/>
        <v>4</v>
      </c>
      <c r="E24" s="4">
        <f t="shared" si="0"/>
        <v>995712</v>
      </c>
      <c r="F24" s="4">
        <f t="shared" si="1"/>
        <v>98211</v>
      </c>
      <c r="G24" s="16">
        <f t="shared" si="2"/>
        <v>9.8633942344774392E-2</v>
      </c>
      <c r="H24" s="4">
        <f t="shared" si="3"/>
        <v>95129</v>
      </c>
      <c r="I24" s="4">
        <f t="shared" si="4"/>
        <v>573</v>
      </c>
      <c r="J24" s="5">
        <f t="shared" si="5"/>
        <v>85507065</v>
      </c>
    </row>
    <row r="25" spans="2:13" x14ac:dyDescent="0.45">
      <c r="B25" s="3">
        <v>201503</v>
      </c>
      <c r="C25" s="3">
        <f t="shared" si="6"/>
        <v>2015</v>
      </c>
      <c r="D25" s="3">
        <f t="shared" si="7"/>
        <v>1</v>
      </c>
      <c r="E25" s="4">
        <f t="shared" si="0"/>
        <v>996232</v>
      </c>
      <c r="F25" s="4">
        <f t="shared" si="1"/>
        <v>88897</v>
      </c>
      <c r="G25" s="16">
        <f t="shared" si="2"/>
        <v>8.9233230813706044E-2</v>
      </c>
      <c r="H25" s="4">
        <f t="shared" si="3"/>
        <v>91064</v>
      </c>
      <c r="I25" s="4">
        <f t="shared" si="4"/>
        <v>299</v>
      </c>
      <c r="J25" s="5">
        <f t="shared" si="5"/>
        <v>106537504</v>
      </c>
    </row>
    <row r="26" spans="2:13" x14ac:dyDescent="0.45">
      <c r="B26" s="3">
        <v>201506</v>
      </c>
      <c r="C26" s="3">
        <f t="shared" si="6"/>
        <v>2015</v>
      </c>
      <c r="D26" s="3">
        <f t="shared" si="7"/>
        <v>2</v>
      </c>
      <c r="E26" s="4">
        <f t="shared" si="0"/>
        <v>996490</v>
      </c>
      <c r="F26" s="4">
        <f t="shared" si="1"/>
        <v>97609</v>
      </c>
      <c r="G26" s="16">
        <f t="shared" si="2"/>
        <v>9.7952814378468422E-2</v>
      </c>
      <c r="H26" s="4">
        <f t="shared" si="3"/>
        <v>67829</v>
      </c>
      <c r="I26" s="4">
        <f t="shared" si="4"/>
        <v>4630</v>
      </c>
      <c r="J26" s="5">
        <f t="shared" si="5"/>
        <v>63470192</v>
      </c>
    </row>
    <row r="27" spans="2:13" x14ac:dyDescent="0.45">
      <c r="B27" s="3">
        <v>201509</v>
      </c>
      <c r="C27" s="3">
        <f t="shared" si="6"/>
        <v>2015</v>
      </c>
      <c r="D27" s="3">
        <f t="shared" si="7"/>
        <v>3</v>
      </c>
      <c r="E27" s="4">
        <f t="shared" si="0"/>
        <v>997047</v>
      </c>
      <c r="F27" s="4">
        <f t="shared" si="1"/>
        <v>93021</v>
      </c>
      <c r="G27" s="16">
        <f t="shared" si="2"/>
        <v>9.3296504578018885E-2</v>
      </c>
      <c r="H27" s="4">
        <f t="shared" si="3"/>
        <v>76257</v>
      </c>
      <c r="I27" s="4">
        <f t="shared" si="4"/>
        <v>3365</v>
      </c>
      <c r="J27" s="5">
        <f t="shared" si="5"/>
        <v>65508161</v>
      </c>
    </row>
    <row r="28" spans="2:13" x14ac:dyDescent="0.45">
      <c r="B28" s="3">
        <v>201512</v>
      </c>
      <c r="C28" s="3">
        <f t="shared" si="6"/>
        <v>2015</v>
      </c>
      <c r="D28" s="3">
        <f t="shared" si="7"/>
        <v>4</v>
      </c>
      <c r="E28" s="4">
        <f t="shared" si="0"/>
        <v>997563</v>
      </c>
      <c r="F28" s="4">
        <f t="shared" si="1"/>
        <v>85850</v>
      </c>
      <c r="G28" s="16">
        <f t="shared" si="2"/>
        <v>8.6059727556054108E-2</v>
      </c>
      <c r="H28" s="4">
        <f t="shared" si="3"/>
        <v>75305</v>
      </c>
      <c r="I28" s="4">
        <f t="shared" si="4"/>
        <v>1005</v>
      </c>
      <c r="J28" s="5">
        <f t="shared" si="5"/>
        <v>82972586</v>
      </c>
    </row>
    <row r="29" spans="2:13" x14ac:dyDescent="0.45">
      <c r="B29" s="3">
        <v>201603</v>
      </c>
      <c r="C29" s="3">
        <f t="shared" si="6"/>
        <v>2016</v>
      </c>
      <c r="D29" s="3">
        <f t="shared" si="7"/>
        <v>1</v>
      </c>
      <c r="E29" s="4">
        <f t="shared" si="0"/>
        <v>998594</v>
      </c>
      <c r="F29" s="4">
        <f t="shared" si="1"/>
        <v>87971</v>
      </c>
      <c r="G29" s="16">
        <f t="shared" si="2"/>
        <v>8.8094861375093383E-2</v>
      </c>
      <c r="H29" s="4">
        <f t="shared" si="3"/>
        <v>81482</v>
      </c>
      <c r="I29" s="4">
        <f t="shared" si="4"/>
        <v>1630</v>
      </c>
      <c r="J29" s="5">
        <f t="shared" si="5"/>
        <v>77153522</v>
      </c>
    </row>
    <row r="30" spans="2:13" x14ac:dyDescent="0.45">
      <c r="B30" s="3">
        <v>201606</v>
      </c>
      <c r="C30" s="3">
        <f t="shared" si="6"/>
        <v>2016</v>
      </c>
      <c r="D30" s="3">
        <f t="shared" si="7"/>
        <v>2</v>
      </c>
      <c r="E30" s="4">
        <f t="shared" si="0"/>
        <v>1000024</v>
      </c>
      <c r="F30" s="4">
        <f t="shared" si="1"/>
        <v>88721</v>
      </c>
      <c r="G30" s="16">
        <f t="shared" si="2"/>
        <v>8.8718870747102066E-2</v>
      </c>
      <c r="H30" s="4">
        <f t="shared" si="3"/>
        <v>74288</v>
      </c>
      <c r="I30" s="4">
        <f t="shared" si="4"/>
        <v>4029</v>
      </c>
      <c r="J30" s="5">
        <f t="shared" si="5"/>
        <v>60254466</v>
      </c>
    </row>
    <row r="31" spans="2:13" x14ac:dyDescent="0.45">
      <c r="B31" s="3">
        <v>201609</v>
      </c>
      <c r="C31" s="3">
        <f t="shared" si="6"/>
        <v>2016</v>
      </c>
      <c r="D31" s="3">
        <f t="shared" si="7"/>
        <v>3</v>
      </c>
      <c r="E31" s="4">
        <f t="shared" si="0"/>
        <v>991852</v>
      </c>
      <c r="F31" s="4">
        <f t="shared" si="1"/>
        <v>90194</v>
      </c>
      <c r="G31" s="16">
        <f t="shared" si="2"/>
        <v>9.0934937873795682E-2</v>
      </c>
      <c r="H31" s="4">
        <f t="shared" si="3"/>
        <v>75697</v>
      </c>
      <c r="I31" s="4">
        <f t="shared" si="4"/>
        <v>2992</v>
      </c>
      <c r="J31" s="5">
        <f t="shared" si="5"/>
        <v>64475400</v>
      </c>
    </row>
    <row r="32" spans="2:13" x14ac:dyDescent="0.45">
      <c r="B32" s="3">
        <v>201612</v>
      </c>
      <c r="C32" s="3">
        <f t="shared" si="6"/>
        <v>2016</v>
      </c>
      <c r="D32" s="3">
        <f t="shared" si="7"/>
        <v>4</v>
      </c>
      <c r="E32" s="4">
        <f t="shared" si="0"/>
        <v>1004699</v>
      </c>
      <c r="F32" s="4">
        <f t="shared" si="1"/>
        <v>84686</v>
      </c>
      <c r="G32" s="16">
        <f t="shared" si="2"/>
        <v>8.4289921658128458E-2</v>
      </c>
      <c r="H32" s="4">
        <f t="shared" si="3"/>
        <v>75360</v>
      </c>
      <c r="I32" s="4">
        <f t="shared" si="4"/>
        <v>218</v>
      </c>
      <c r="J32" s="5">
        <f t="shared" si="5"/>
        <v>84106343</v>
      </c>
    </row>
    <row r="33" spans="2:10" x14ac:dyDescent="0.45">
      <c r="B33" s="3">
        <v>201703</v>
      </c>
      <c r="C33" s="3">
        <f t="shared" si="6"/>
        <v>2017</v>
      </c>
      <c r="D33" s="3">
        <f t="shared" si="7"/>
        <v>1</v>
      </c>
      <c r="E33" s="4">
        <f t="shared" si="0"/>
        <v>1005619</v>
      </c>
      <c r="F33" s="4">
        <f t="shared" si="1"/>
        <v>87372</v>
      </c>
      <c r="G33" s="16">
        <f t="shared" si="2"/>
        <v>8.6883799928203428E-2</v>
      </c>
      <c r="H33" s="4">
        <f t="shared" si="3"/>
        <v>80961</v>
      </c>
      <c r="I33" s="4">
        <f t="shared" si="4"/>
        <v>625</v>
      </c>
      <c r="J33" s="5">
        <f t="shared" si="5"/>
        <v>93269419.819999993</v>
      </c>
    </row>
    <row r="34" spans="2:10" x14ac:dyDescent="0.45">
      <c r="B34" s="3">
        <v>201706</v>
      </c>
      <c r="C34" s="3">
        <f t="shared" si="6"/>
        <v>2017</v>
      </c>
      <c r="D34" s="3">
        <f t="shared" si="7"/>
        <v>2</v>
      </c>
      <c r="E34" s="4">
        <f t="shared" si="0"/>
        <v>1007397</v>
      </c>
      <c r="F34" s="4">
        <f t="shared" si="1"/>
        <v>91268</v>
      </c>
      <c r="G34" s="16">
        <f t="shared" si="2"/>
        <v>9.0597847720412114E-2</v>
      </c>
      <c r="H34" s="4">
        <f t="shared" si="3"/>
        <v>73051</v>
      </c>
      <c r="I34" s="4">
        <f t="shared" si="4"/>
        <v>3092</v>
      </c>
      <c r="J34" s="5">
        <f t="shared" si="5"/>
        <v>64199181</v>
      </c>
    </row>
    <row r="35" spans="2:10" x14ac:dyDescent="0.45">
      <c r="B35" s="3">
        <v>201709</v>
      </c>
      <c r="C35" s="3">
        <f t="shared" si="6"/>
        <v>2017</v>
      </c>
      <c r="D35" s="3">
        <f t="shared" si="7"/>
        <v>3</v>
      </c>
      <c r="E35" s="4">
        <f t="shared" si="0"/>
        <v>1009137</v>
      </c>
      <c r="F35" s="4">
        <f t="shared" si="1"/>
        <v>92631</v>
      </c>
      <c r="G35" s="16">
        <f t="shared" si="2"/>
        <v>9.1792293811444825E-2</v>
      </c>
      <c r="H35" s="4">
        <f t="shared" si="3"/>
        <v>74704</v>
      </c>
      <c r="I35" s="4">
        <f t="shared" si="4"/>
        <v>1317</v>
      </c>
      <c r="J35" s="5">
        <f t="shared" si="5"/>
        <v>63925290</v>
      </c>
    </row>
    <row r="36" spans="2:10" x14ac:dyDescent="0.45">
      <c r="B36" s="3">
        <v>201712</v>
      </c>
      <c r="C36" s="3">
        <f t="shared" si="6"/>
        <v>2017</v>
      </c>
      <c r="D36" s="3">
        <f t="shared" si="7"/>
        <v>4</v>
      </c>
      <c r="E36" s="4">
        <f t="shared" si="0"/>
        <v>1009984</v>
      </c>
      <c r="F36" s="4">
        <f t="shared" si="1"/>
        <v>83667</v>
      </c>
      <c r="G36" s="16">
        <f t="shared" si="2"/>
        <v>8.2839926177048342E-2</v>
      </c>
      <c r="H36" s="4">
        <f t="shared" si="3"/>
        <v>72072</v>
      </c>
      <c r="I36" s="4">
        <f t="shared" si="4"/>
        <v>158</v>
      </c>
      <c r="J36" s="5">
        <f t="shared" si="5"/>
        <v>84608591</v>
      </c>
    </row>
    <row r="37" spans="2:10" x14ac:dyDescent="0.45">
      <c r="B37" s="3">
        <v>201803</v>
      </c>
      <c r="C37" s="3">
        <f t="shared" si="6"/>
        <v>2018</v>
      </c>
      <c r="D37" s="3">
        <f t="shared" si="7"/>
        <v>1</v>
      </c>
      <c r="E37" s="4">
        <f t="shared" ref="E37:E68" si="8">SUMIFS(Customers,Quarter,$B37,Compsny,$O$2)</f>
        <v>1011245</v>
      </c>
      <c r="F37" s="4">
        <f t="shared" ref="F37:F68" si="9">SUMIFS(Arrears_Greater_than_60_days,Quarter,$B37,Compsny,$O$2)</f>
        <v>86782</v>
      </c>
      <c r="G37" s="16">
        <f t="shared" si="2"/>
        <v>8.5816987970274261E-2</v>
      </c>
      <c r="H37" s="4">
        <f t="shared" ref="H37:H68" si="10">SUMIFS(Final_Termination_Notices,Quarter,$B37,Compsny,$O$2)</f>
        <v>83853</v>
      </c>
      <c r="I37" s="4">
        <f t="shared" ref="I37:I68" si="11">SUMIFS(Accounts_Terminated,Quarter,$B37,Compsny,$O$2)</f>
        <v>342</v>
      </c>
      <c r="J37" s="5">
        <f t="shared" ref="J37:J68" si="12">SUMIFS(Sales,Quarter,$B37,Compsny,$O$2)</f>
        <v>87598657</v>
      </c>
    </row>
    <row r="38" spans="2:10" x14ac:dyDescent="0.45">
      <c r="B38" s="3">
        <v>201806</v>
      </c>
      <c r="C38" s="3">
        <f t="shared" si="6"/>
        <v>2018</v>
      </c>
      <c r="D38" s="3">
        <f t="shared" si="7"/>
        <v>2</v>
      </c>
      <c r="E38" s="4">
        <f t="shared" si="8"/>
        <v>1013818</v>
      </c>
      <c r="F38" s="4">
        <f t="shared" si="9"/>
        <v>92026</v>
      </c>
      <c r="G38" s="16">
        <f t="shared" si="2"/>
        <v>9.0771716422474252E-2</v>
      </c>
      <c r="H38" s="4">
        <f t="shared" si="10"/>
        <v>77213</v>
      </c>
      <c r="I38" s="4">
        <f t="shared" si="11"/>
        <v>1600</v>
      </c>
      <c r="J38" s="5">
        <f t="shared" si="12"/>
        <v>71413961</v>
      </c>
    </row>
    <row r="39" spans="2:10" x14ac:dyDescent="0.45">
      <c r="B39" s="3">
        <v>201809</v>
      </c>
      <c r="C39" s="3">
        <f t="shared" si="6"/>
        <v>2018</v>
      </c>
      <c r="D39" s="3">
        <f t="shared" si="7"/>
        <v>3</v>
      </c>
      <c r="E39" s="4">
        <f t="shared" si="8"/>
        <v>1014196</v>
      </c>
      <c r="F39" s="4">
        <f t="shared" si="9"/>
        <v>91852</v>
      </c>
      <c r="G39" s="16">
        <f t="shared" si="2"/>
        <v>9.0566320513983486E-2</v>
      </c>
      <c r="H39" s="4">
        <f t="shared" si="10"/>
        <v>76495</v>
      </c>
      <c r="I39" s="4">
        <f t="shared" si="11"/>
        <v>1344</v>
      </c>
      <c r="J39" s="5">
        <f t="shared" si="12"/>
        <v>73109318</v>
      </c>
    </row>
    <row r="40" spans="2:10" x14ac:dyDescent="0.45">
      <c r="B40" s="3">
        <v>201812</v>
      </c>
      <c r="C40" s="3">
        <f t="shared" si="6"/>
        <v>2018</v>
      </c>
      <c r="D40" s="3">
        <f t="shared" si="7"/>
        <v>4</v>
      </c>
      <c r="E40" s="4">
        <f t="shared" si="8"/>
        <v>1016642</v>
      </c>
      <c r="F40" s="4">
        <f t="shared" si="9"/>
        <v>87174</v>
      </c>
      <c r="G40" s="16">
        <f t="shared" si="2"/>
        <v>8.5746998451765713E-2</v>
      </c>
      <c r="H40" s="4">
        <f t="shared" si="10"/>
        <v>75380</v>
      </c>
      <c r="I40" s="4">
        <f t="shared" si="11"/>
        <v>84</v>
      </c>
      <c r="J40" s="5">
        <f t="shared" si="12"/>
        <v>97066722</v>
      </c>
    </row>
    <row r="41" spans="2:10" x14ac:dyDescent="0.45">
      <c r="B41" s="3">
        <v>201903</v>
      </c>
      <c r="C41" s="3">
        <f t="shared" si="6"/>
        <v>2019</v>
      </c>
      <c r="D41" s="3">
        <f t="shared" si="7"/>
        <v>1</v>
      </c>
      <c r="E41" s="4">
        <f t="shared" si="8"/>
        <v>1014443</v>
      </c>
      <c r="F41" s="4">
        <f t="shared" si="9"/>
        <v>89005</v>
      </c>
      <c r="G41" s="16">
        <f t="shared" si="2"/>
        <v>8.7737802912534274E-2</v>
      </c>
      <c r="H41" s="4">
        <f t="shared" si="10"/>
        <v>85269</v>
      </c>
      <c r="I41" s="4">
        <f t="shared" si="11"/>
        <v>608</v>
      </c>
      <c r="J41" s="5">
        <f t="shared" si="12"/>
        <v>97581512</v>
      </c>
    </row>
    <row r="42" spans="2:10" x14ac:dyDescent="0.45">
      <c r="B42" s="3">
        <v>201906</v>
      </c>
      <c r="C42" s="3">
        <f t="shared" si="6"/>
        <v>2019</v>
      </c>
      <c r="D42" s="3">
        <f t="shared" si="7"/>
        <v>2</v>
      </c>
      <c r="E42" s="4">
        <f t="shared" si="8"/>
        <v>1017072</v>
      </c>
      <c r="F42" s="4">
        <f t="shared" si="9"/>
        <v>95197</v>
      </c>
      <c r="G42" s="16">
        <f t="shared" si="2"/>
        <v>9.3599076564884295E-2</v>
      </c>
      <c r="H42" s="4">
        <f t="shared" si="10"/>
        <v>65802</v>
      </c>
      <c r="I42" s="4">
        <f t="shared" si="11"/>
        <v>1583</v>
      </c>
      <c r="J42" s="5">
        <f t="shared" si="12"/>
        <v>59305616</v>
      </c>
    </row>
    <row r="43" spans="2:10" x14ac:dyDescent="0.45">
      <c r="B43" s="3">
        <v>201909</v>
      </c>
      <c r="C43" s="3">
        <f t="shared" si="6"/>
        <v>2019</v>
      </c>
      <c r="D43" s="3">
        <f t="shared" si="7"/>
        <v>3</v>
      </c>
      <c r="E43" s="4">
        <f t="shared" si="8"/>
        <v>1016420</v>
      </c>
      <c r="F43" s="4">
        <f t="shared" si="9"/>
        <v>94235</v>
      </c>
      <c r="G43" s="16">
        <f t="shared" si="2"/>
        <v>9.2712658153125682E-2</v>
      </c>
      <c r="H43" s="4">
        <f t="shared" si="10"/>
        <v>70444</v>
      </c>
      <c r="I43" s="4">
        <f t="shared" si="11"/>
        <v>3005</v>
      </c>
      <c r="J43" s="5">
        <f t="shared" si="12"/>
        <v>61880126</v>
      </c>
    </row>
    <row r="44" spans="2:10" x14ac:dyDescent="0.45">
      <c r="B44" s="3">
        <v>201912</v>
      </c>
      <c r="C44" s="3">
        <f t="shared" si="6"/>
        <v>2019</v>
      </c>
      <c r="D44" s="3">
        <f t="shared" si="7"/>
        <v>4</v>
      </c>
      <c r="E44" s="4">
        <f t="shared" si="8"/>
        <v>1017859</v>
      </c>
      <c r="F44" s="4">
        <f t="shared" si="9"/>
        <v>86710</v>
      </c>
      <c r="G44" s="16">
        <f t="shared" si="2"/>
        <v>8.5188616497962874E-2</v>
      </c>
      <c r="H44" s="4">
        <f t="shared" si="10"/>
        <v>76138</v>
      </c>
      <c r="I44" s="4">
        <f t="shared" si="11"/>
        <v>324</v>
      </c>
      <c r="J44" s="5">
        <f t="shared" si="12"/>
        <v>87817160</v>
      </c>
    </row>
    <row r="45" spans="2:10" x14ac:dyDescent="0.45">
      <c r="B45" s="3">
        <v>202003</v>
      </c>
      <c r="C45" s="3">
        <f t="shared" si="6"/>
        <v>2020</v>
      </c>
      <c r="D45" s="3">
        <f t="shared" si="7"/>
        <v>1</v>
      </c>
      <c r="E45" s="4">
        <f t="shared" si="8"/>
        <v>1018247</v>
      </c>
      <c r="F45" s="4">
        <f t="shared" si="9"/>
        <v>88880</v>
      </c>
      <c r="G45" s="16">
        <f t="shared" si="2"/>
        <v>8.7287269198927181E-2</v>
      </c>
      <c r="H45" s="4">
        <f t="shared" si="10"/>
        <v>77849</v>
      </c>
      <c r="I45" s="4">
        <f t="shared" si="11"/>
        <v>747</v>
      </c>
      <c r="J45" s="5">
        <f t="shared" si="12"/>
        <v>87173161</v>
      </c>
    </row>
    <row r="46" spans="2:10" x14ac:dyDescent="0.45">
      <c r="B46" s="3">
        <v>202006</v>
      </c>
      <c r="C46" s="3">
        <f t="shared" si="6"/>
        <v>2020</v>
      </c>
      <c r="D46" s="3">
        <f t="shared" si="7"/>
        <v>2</v>
      </c>
      <c r="E46" s="4">
        <f t="shared" si="8"/>
        <v>1022108</v>
      </c>
      <c r="F46" s="4">
        <f t="shared" si="9"/>
        <v>93782</v>
      </c>
      <c r="G46" s="16">
        <f t="shared" si="2"/>
        <v>9.1753513327358746E-2</v>
      </c>
      <c r="H46" s="4">
        <f t="shared" si="10"/>
        <v>63504</v>
      </c>
      <c r="I46" s="4">
        <f t="shared" si="11"/>
        <v>0</v>
      </c>
      <c r="J46" s="5">
        <f t="shared" si="12"/>
        <v>73253325</v>
      </c>
    </row>
    <row r="47" spans="2:10" x14ac:dyDescent="0.45">
      <c r="B47" s="3">
        <v>202009</v>
      </c>
      <c r="C47" s="3">
        <f t="shared" si="6"/>
        <v>2020</v>
      </c>
      <c r="D47" s="3">
        <f t="shared" si="7"/>
        <v>3</v>
      </c>
      <c r="E47" s="4">
        <f t="shared" si="8"/>
        <v>1024209</v>
      </c>
      <c r="F47" s="4">
        <f t="shared" si="9"/>
        <v>92779</v>
      </c>
      <c r="G47" s="16">
        <f t="shared" si="2"/>
        <v>9.0586003442656729E-2</v>
      </c>
      <c r="H47" s="4">
        <f t="shared" si="10"/>
        <v>75106</v>
      </c>
      <c r="I47" s="4">
        <f t="shared" si="11"/>
        <v>0</v>
      </c>
      <c r="J47" s="5">
        <f t="shared" si="12"/>
        <v>73643414.689999998</v>
      </c>
    </row>
    <row r="48" spans="2:10" x14ac:dyDescent="0.45">
      <c r="B48" s="3">
        <v>202012</v>
      </c>
      <c r="C48" s="3">
        <f t="shared" si="6"/>
        <v>2020</v>
      </c>
      <c r="D48" s="3">
        <f t="shared" si="7"/>
        <v>4</v>
      </c>
      <c r="E48" s="4">
        <f t="shared" si="8"/>
        <v>1024953</v>
      </c>
      <c r="F48" s="4">
        <f t="shared" si="9"/>
        <v>89856</v>
      </c>
      <c r="G48" s="16">
        <f t="shared" si="2"/>
        <v>8.7668410161246421E-2</v>
      </c>
      <c r="H48" s="4">
        <f t="shared" si="10"/>
        <v>63312</v>
      </c>
      <c r="I48" s="4">
        <f t="shared" si="11"/>
        <v>0</v>
      </c>
      <c r="J48" s="5">
        <f t="shared" si="12"/>
        <v>93596154</v>
      </c>
    </row>
    <row r="49" spans="2:10" x14ac:dyDescent="0.45">
      <c r="B49" s="3">
        <v>202103</v>
      </c>
      <c r="C49" s="3">
        <f t="shared" si="6"/>
        <v>2021</v>
      </c>
      <c r="D49" s="3">
        <f t="shared" si="7"/>
        <v>1</v>
      </c>
      <c r="E49" s="4">
        <f t="shared" si="8"/>
        <v>1024672</v>
      </c>
      <c r="F49" s="4">
        <f t="shared" si="9"/>
        <v>99553</v>
      </c>
      <c r="G49" s="16">
        <f t="shared" si="2"/>
        <v>9.7155967958527212E-2</v>
      </c>
      <c r="H49" s="4">
        <f t="shared" si="10"/>
        <v>83088</v>
      </c>
      <c r="I49" s="4">
        <f t="shared" si="11"/>
        <v>0</v>
      </c>
      <c r="J49" s="5">
        <f t="shared" si="12"/>
        <v>105672250.34999999</v>
      </c>
    </row>
    <row r="50" spans="2:10" x14ac:dyDescent="0.45">
      <c r="B50" s="3">
        <v>202106</v>
      </c>
      <c r="C50" s="3">
        <f t="shared" si="6"/>
        <v>2021</v>
      </c>
      <c r="D50" s="3">
        <f t="shared" si="7"/>
        <v>2</v>
      </c>
      <c r="E50" s="4">
        <f t="shared" si="8"/>
        <v>1027699</v>
      </c>
      <c r="F50" s="4">
        <f t="shared" si="9"/>
        <v>101978</v>
      </c>
      <c r="G50" s="16">
        <f t="shared" si="2"/>
        <v>9.9229443640599047E-2</v>
      </c>
      <c r="H50" s="4">
        <f t="shared" si="10"/>
        <v>75372</v>
      </c>
      <c r="I50" s="4">
        <f t="shared" si="11"/>
        <v>0</v>
      </c>
      <c r="J50" s="5">
        <f t="shared" si="12"/>
        <v>84521189.430000007</v>
      </c>
    </row>
    <row r="51" spans="2:10" x14ac:dyDescent="0.45">
      <c r="B51" s="3">
        <v>202109</v>
      </c>
      <c r="C51" s="3">
        <f t="shared" si="6"/>
        <v>2021</v>
      </c>
      <c r="D51" s="3">
        <f t="shared" si="7"/>
        <v>3</v>
      </c>
      <c r="E51" s="4">
        <f t="shared" si="8"/>
        <v>1029247</v>
      </c>
      <c r="F51" s="4">
        <f t="shared" si="9"/>
        <v>100250</v>
      </c>
      <c r="G51" s="16">
        <f t="shared" si="2"/>
        <v>9.740130406015271E-2</v>
      </c>
      <c r="H51" s="4">
        <f t="shared" si="10"/>
        <v>74833</v>
      </c>
      <c r="I51" s="4">
        <f t="shared" si="11"/>
        <v>0</v>
      </c>
      <c r="J51" s="5">
        <f t="shared" si="12"/>
        <v>85678886.219999999</v>
      </c>
    </row>
    <row r="52" spans="2:10" x14ac:dyDescent="0.45">
      <c r="B52" s="3">
        <v>202112</v>
      </c>
      <c r="C52" s="3">
        <f t="shared" si="6"/>
        <v>2021</v>
      </c>
      <c r="D52" s="3">
        <f t="shared" si="7"/>
        <v>4</v>
      </c>
      <c r="E52" s="4">
        <f t="shared" si="8"/>
        <v>1029101</v>
      </c>
      <c r="F52" s="4">
        <f t="shared" si="9"/>
        <v>99677</v>
      </c>
      <c r="G52" s="16">
        <f t="shared" si="2"/>
        <v>9.6858325859172228E-2</v>
      </c>
      <c r="H52" s="4">
        <f t="shared" si="10"/>
        <v>64175</v>
      </c>
      <c r="I52" s="4">
        <f t="shared" si="11"/>
        <v>0</v>
      </c>
      <c r="J52" s="5">
        <f t="shared" si="12"/>
        <v>108682032.2</v>
      </c>
    </row>
    <row r="53" spans="2:10" x14ac:dyDescent="0.45">
      <c r="B53" s="3">
        <v>202203</v>
      </c>
      <c r="C53" s="3">
        <f t="shared" si="6"/>
        <v>2022</v>
      </c>
      <c r="D53" s="3">
        <f t="shared" si="7"/>
        <v>1</v>
      </c>
      <c r="E53" s="4">
        <f t="shared" si="8"/>
        <v>1028699</v>
      </c>
      <c r="F53" s="4">
        <f t="shared" si="9"/>
        <v>94300</v>
      </c>
      <c r="G53" s="16">
        <f t="shared" si="2"/>
        <v>9.1669186030121544E-2</v>
      </c>
      <c r="H53" s="4">
        <f t="shared" si="10"/>
        <v>90528</v>
      </c>
      <c r="I53" s="4">
        <f t="shared" si="11"/>
        <v>0</v>
      </c>
      <c r="J53" s="5">
        <f t="shared" si="12"/>
        <v>192105409.19999999</v>
      </c>
    </row>
    <row r="54" spans="2:10" x14ac:dyDescent="0.45">
      <c r="B54" s="3">
        <v>202206</v>
      </c>
      <c r="C54" s="3">
        <f t="shared" si="6"/>
        <v>2022</v>
      </c>
      <c r="D54" s="3">
        <f t="shared" si="7"/>
        <v>2</v>
      </c>
      <c r="E54" s="4">
        <f t="shared" si="8"/>
        <v>1029995</v>
      </c>
      <c r="F54" s="4">
        <f t="shared" si="9"/>
        <v>108363</v>
      </c>
      <c r="G54" s="16">
        <f t="shared" si="2"/>
        <v>0.10520730683158656</v>
      </c>
      <c r="H54" s="4">
        <f t="shared" si="10"/>
        <v>73491</v>
      </c>
      <c r="I54" s="4">
        <f t="shared" si="11"/>
        <v>1574</v>
      </c>
      <c r="J54" s="5">
        <f t="shared" si="12"/>
        <v>82765708.849999994</v>
      </c>
    </row>
    <row r="55" spans="2:10" x14ac:dyDescent="0.45">
      <c r="B55" s="3">
        <v>202209</v>
      </c>
      <c r="C55" s="3">
        <f t="shared" si="6"/>
        <v>2022</v>
      </c>
      <c r="D55" s="3">
        <f t="shared" si="7"/>
        <v>3</v>
      </c>
      <c r="E55" s="4">
        <f t="shared" si="8"/>
        <v>1030732</v>
      </c>
      <c r="F55" s="4">
        <f t="shared" si="9"/>
        <v>110514</v>
      </c>
      <c r="G55" s="16">
        <f t="shared" si="2"/>
        <v>0.10721894731123124</v>
      </c>
      <c r="H55" s="4">
        <f t="shared" si="10"/>
        <v>78564</v>
      </c>
      <c r="I55" s="4">
        <f t="shared" si="11"/>
        <v>64</v>
      </c>
      <c r="J55" s="5">
        <f t="shared" si="12"/>
        <v>102802236.09999999</v>
      </c>
    </row>
    <row r="56" spans="2:10" x14ac:dyDescent="0.45">
      <c r="B56" s="3">
        <v>202212</v>
      </c>
      <c r="C56" s="3">
        <f t="shared" si="6"/>
        <v>2022</v>
      </c>
      <c r="D56" s="3">
        <f t="shared" si="7"/>
        <v>4</v>
      </c>
      <c r="E56" s="4">
        <f t="shared" si="8"/>
        <v>1030748</v>
      </c>
      <c r="F56" s="4">
        <f t="shared" si="9"/>
        <v>115108</v>
      </c>
      <c r="G56" s="16">
        <f t="shared" si="2"/>
        <v>0.11167424045450489</v>
      </c>
      <c r="H56" s="4">
        <f t="shared" si="10"/>
        <v>68862</v>
      </c>
      <c r="I56" s="4">
        <f t="shared" si="11"/>
        <v>3</v>
      </c>
      <c r="J56" s="5">
        <f t="shared" si="12"/>
        <v>123960336.90000001</v>
      </c>
    </row>
    <row r="57" spans="2:10" x14ac:dyDescent="0.45">
      <c r="B57" s="3">
        <v>202303</v>
      </c>
      <c r="C57" s="3">
        <f t="shared" si="6"/>
        <v>2023</v>
      </c>
      <c r="D57" s="3">
        <f t="shared" si="7"/>
        <v>1</v>
      </c>
      <c r="E57" s="4">
        <f t="shared" si="8"/>
        <v>1032280</v>
      </c>
      <c r="F57" s="4">
        <f t="shared" si="9"/>
        <v>116391</v>
      </c>
      <c r="G57" s="16">
        <f t="shared" si="2"/>
        <v>0.11275138528306274</v>
      </c>
      <c r="H57" s="4">
        <f t="shared" si="10"/>
        <v>96672</v>
      </c>
      <c r="I57" s="4">
        <f t="shared" si="11"/>
        <v>0</v>
      </c>
      <c r="J57" s="5">
        <f t="shared" si="12"/>
        <v>137195678</v>
      </c>
    </row>
    <row r="58" spans="2:10" x14ac:dyDescent="0.45">
      <c r="B58" s="3">
        <v>202306</v>
      </c>
      <c r="C58" s="3">
        <f t="shared" si="6"/>
        <v>2023</v>
      </c>
      <c r="D58" s="3">
        <f t="shared" si="7"/>
        <v>2</v>
      </c>
      <c r="E58" s="4">
        <f t="shared" si="8"/>
        <v>1033939</v>
      </c>
      <c r="F58" s="4">
        <f t="shared" si="9"/>
        <v>130637</v>
      </c>
      <c r="G58" s="16">
        <f t="shared" si="2"/>
        <v>0.12634884649868125</v>
      </c>
      <c r="H58" s="4">
        <f t="shared" si="10"/>
        <v>63730</v>
      </c>
      <c r="I58" s="4">
        <f t="shared" si="11"/>
        <v>1823</v>
      </c>
      <c r="J58" s="5">
        <f t="shared" si="12"/>
        <v>79022355.900000006</v>
      </c>
    </row>
    <row r="59" spans="2:10" x14ac:dyDescent="0.45">
      <c r="B59" s="3">
        <v>202309</v>
      </c>
      <c r="C59" s="3">
        <f t="shared" si="6"/>
        <v>2023</v>
      </c>
      <c r="D59" s="3">
        <f t="shared" si="7"/>
        <v>3</v>
      </c>
      <c r="E59" s="4">
        <f t="shared" si="8"/>
        <v>1033836</v>
      </c>
      <c r="F59" s="4">
        <f t="shared" si="9"/>
        <v>127527</v>
      </c>
      <c r="G59" s="16">
        <f t="shared" si="2"/>
        <v>0.12335322043341497</v>
      </c>
      <c r="H59" s="4">
        <f t="shared" si="10"/>
        <v>69815</v>
      </c>
      <c r="I59" s="4">
        <f t="shared" si="11"/>
        <v>1771</v>
      </c>
      <c r="J59" s="5">
        <f t="shared" si="12"/>
        <v>85017714.469999999</v>
      </c>
    </row>
    <row r="60" spans="2:10" x14ac:dyDescent="0.45">
      <c r="B60" s="3">
        <v>202312</v>
      </c>
      <c r="C60" s="3">
        <f t="shared" si="6"/>
        <v>2023</v>
      </c>
      <c r="D60" s="3">
        <f t="shared" si="7"/>
        <v>4</v>
      </c>
      <c r="E60" s="4">
        <f t="shared" si="8"/>
        <v>1034346</v>
      </c>
      <c r="F60" s="4">
        <f t="shared" si="9"/>
        <v>113289</v>
      </c>
      <c r="G60" s="16">
        <f t="shared" si="2"/>
        <v>0.109527179493129</v>
      </c>
      <c r="H60" s="4">
        <f t="shared" si="10"/>
        <v>69500</v>
      </c>
      <c r="I60" s="4">
        <f t="shared" si="11"/>
        <v>1</v>
      </c>
      <c r="J60" s="5">
        <f t="shared" si="12"/>
        <v>123612464</v>
      </c>
    </row>
    <row r="61" spans="2:10" x14ac:dyDescent="0.45">
      <c r="B61" s="3">
        <v>202403</v>
      </c>
      <c r="C61" s="3">
        <f t="shared" si="6"/>
        <v>2024</v>
      </c>
      <c r="D61" s="3">
        <f t="shared" si="7"/>
        <v>1</v>
      </c>
      <c r="E61" s="4">
        <f t="shared" si="8"/>
        <v>1034162</v>
      </c>
      <c r="F61" s="4">
        <f t="shared" si="9"/>
        <v>114358</v>
      </c>
      <c r="G61" s="16">
        <f t="shared" si="2"/>
        <v>0.11058035394841427</v>
      </c>
      <c r="H61" s="4">
        <f t="shared" si="10"/>
        <v>83560</v>
      </c>
      <c r="I61" s="4">
        <f t="shared" si="11"/>
        <v>1080</v>
      </c>
      <c r="J61" s="5">
        <f t="shared" si="12"/>
        <v>127863715.8</v>
      </c>
    </row>
    <row r="62" spans="2:10" x14ac:dyDescent="0.45">
      <c r="B62" s="3">
        <v>202406</v>
      </c>
      <c r="C62" s="3">
        <f t="shared" si="6"/>
        <v>2024</v>
      </c>
      <c r="D62" s="3">
        <f t="shared" si="7"/>
        <v>2</v>
      </c>
      <c r="E62" s="4">
        <f t="shared" si="8"/>
        <v>1034064</v>
      </c>
      <c r="F62" s="4">
        <f t="shared" si="9"/>
        <v>117745</v>
      </c>
      <c r="G62" s="16">
        <f t="shared" si="2"/>
        <v>0.11386625972860481</v>
      </c>
      <c r="H62" s="4">
        <f t="shared" si="10"/>
        <v>69008</v>
      </c>
      <c r="I62" s="4">
        <f t="shared" si="11"/>
        <v>3936</v>
      </c>
      <c r="J62" s="5">
        <f t="shared" si="12"/>
        <v>100973806.5</v>
      </c>
    </row>
    <row r="63" spans="2:10" x14ac:dyDescent="0.45">
      <c r="B63" s="3">
        <v>202409</v>
      </c>
      <c r="C63" s="3">
        <f t="shared" si="6"/>
        <v>2024</v>
      </c>
      <c r="D63" s="3">
        <f t="shared" si="7"/>
        <v>3</v>
      </c>
      <c r="E63" s="4">
        <f t="shared" si="8"/>
        <v>1031498</v>
      </c>
      <c r="F63" s="4">
        <f t="shared" si="9"/>
        <v>111792</v>
      </c>
      <c r="G63" s="16">
        <f t="shared" si="2"/>
        <v>0.10837830029723761</v>
      </c>
      <c r="H63" s="4">
        <f t="shared" si="10"/>
        <v>86698</v>
      </c>
      <c r="I63" s="4">
        <f t="shared" si="11"/>
        <v>5843</v>
      </c>
      <c r="J63" s="5">
        <f t="shared" si="12"/>
        <v>113701943.2</v>
      </c>
    </row>
    <row r="64" spans="2:10" x14ac:dyDescent="0.45">
      <c r="B64" s="3">
        <v>202412</v>
      </c>
      <c r="C64" s="3">
        <f t="shared" si="6"/>
        <v>2024</v>
      </c>
      <c r="D64" s="3">
        <f t="shared" si="7"/>
        <v>4</v>
      </c>
      <c r="E64" s="4">
        <f t="shared" si="8"/>
        <v>1032296</v>
      </c>
      <c r="F64" s="4">
        <f t="shared" si="9"/>
        <v>101805</v>
      </c>
      <c r="G64" s="16">
        <f t="shared" si="2"/>
        <v>9.8619969466122115E-2</v>
      </c>
      <c r="H64" s="4">
        <f t="shared" si="10"/>
        <v>82271</v>
      </c>
      <c r="I64" s="4">
        <f t="shared" si="11"/>
        <v>687</v>
      </c>
      <c r="J64" s="5">
        <f t="shared" si="12"/>
        <v>148347277.80000001</v>
      </c>
    </row>
    <row r="65" spans="2:10" x14ac:dyDescent="0.45">
      <c r="B65" s="3">
        <v>202503</v>
      </c>
      <c r="C65" s="3">
        <f t="shared" ref="C65:C68" si="13">ROUND(B65/100,0)</f>
        <v>2025</v>
      </c>
      <c r="D65" s="3">
        <f t="shared" si="7"/>
        <v>1</v>
      </c>
      <c r="E65" s="4">
        <f t="shared" si="8"/>
        <v>1033610</v>
      </c>
      <c r="F65" s="4">
        <f t="shared" si="9"/>
        <v>102344</v>
      </c>
      <c r="G65" s="16">
        <f t="shared" ref="G65:G68" si="14">F65/E65</f>
        <v>9.9016069890964675E-2</v>
      </c>
      <c r="H65" s="4">
        <f t="shared" si="10"/>
        <v>91858</v>
      </c>
      <c r="I65" s="4">
        <f t="shared" si="11"/>
        <v>2376</v>
      </c>
      <c r="J65" s="5">
        <f t="shared" si="12"/>
        <v>171859308</v>
      </c>
    </row>
    <row r="66" spans="2:10" x14ac:dyDescent="0.45">
      <c r="B66" s="3">
        <v>202506</v>
      </c>
      <c r="C66" s="3">
        <f t="shared" si="13"/>
        <v>2025</v>
      </c>
      <c r="D66" s="3">
        <f t="shared" si="7"/>
        <v>2</v>
      </c>
      <c r="E66" s="4">
        <f t="shared" si="8"/>
        <v>1034550</v>
      </c>
      <c r="F66" s="4">
        <f t="shared" si="9"/>
        <v>111496</v>
      </c>
      <c r="G66" s="16">
        <f t="shared" si="14"/>
        <v>0.10777246145667198</v>
      </c>
      <c r="H66" s="4">
        <f t="shared" si="10"/>
        <v>84210</v>
      </c>
      <c r="I66" s="4">
        <f t="shared" si="11"/>
        <v>1548</v>
      </c>
      <c r="J66" s="5">
        <f t="shared" si="12"/>
        <v>123679024.3</v>
      </c>
    </row>
    <row r="67" spans="2:10" x14ac:dyDescent="0.45">
      <c r="B67" s="3">
        <v>202509</v>
      </c>
      <c r="C67" s="3">
        <f t="shared" si="13"/>
        <v>2025</v>
      </c>
      <c r="D67" s="3">
        <f t="shared" si="7"/>
        <v>3</v>
      </c>
      <c r="E67" s="4">
        <f t="shared" si="8"/>
        <v>1034891</v>
      </c>
      <c r="F67" s="4">
        <f t="shared" si="9"/>
        <v>110219</v>
      </c>
      <c r="G67" s="16">
        <f t="shared" si="14"/>
        <v>0.10650300369797398</v>
      </c>
      <c r="H67" s="4">
        <f t="shared" si="10"/>
        <v>86018</v>
      </c>
      <c r="I67" s="4">
        <f t="shared" si="11"/>
        <v>2533</v>
      </c>
      <c r="J67" s="5">
        <f t="shared" si="12"/>
        <v>125622842</v>
      </c>
    </row>
    <row r="68" spans="2:10" x14ac:dyDescent="0.45">
      <c r="B68" s="3">
        <v>202512</v>
      </c>
      <c r="C68" s="3">
        <f t="shared" si="13"/>
        <v>2025</v>
      </c>
      <c r="D68" s="3">
        <f t="shared" si="7"/>
        <v>4</v>
      </c>
      <c r="E68" s="4">
        <f t="shared" si="8"/>
        <v>1037293</v>
      </c>
      <c r="F68" s="4">
        <f t="shared" si="9"/>
        <v>103377</v>
      </c>
      <c r="G68" s="16">
        <f t="shared" si="14"/>
        <v>9.9660365971813172E-2</v>
      </c>
      <c r="H68" s="4">
        <f t="shared" si="10"/>
        <v>89486</v>
      </c>
      <c r="I68" s="4">
        <f t="shared" si="11"/>
        <v>0</v>
      </c>
      <c r="J68" s="5">
        <f t="shared" si="12"/>
        <v>194537865.80000001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A91B5-F6DC-4F7D-BF16-6CAE71334337}">
  <dimension ref="B2:Q68"/>
  <sheetViews>
    <sheetView workbookViewId="0">
      <selection activeCell="P13" sqref="P13"/>
    </sheetView>
  </sheetViews>
  <sheetFormatPr defaultRowHeight="14.25" x14ac:dyDescent="0.45"/>
  <cols>
    <col min="1" max="1" width="4.33203125" customWidth="1"/>
    <col min="2" max="2" width="9.06640625" customWidth="1"/>
    <col min="3" max="3" width="4.73046875" customWidth="1"/>
    <col min="4" max="4" width="6.86328125" bestFit="1" customWidth="1"/>
    <col min="5" max="5" width="10.19921875" customWidth="1"/>
    <col min="6" max="6" width="12.06640625" customWidth="1"/>
    <col min="7" max="7" width="0" hidden="1" customWidth="1"/>
    <col min="8" max="8" width="10.796875" customWidth="1"/>
    <col min="9" max="9" width="11.86328125" customWidth="1"/>
    <col min="10" max="10" width="14.59765625" customWidth="1"/>
    <col min="11" max="11" width="2.86328125" customWidth="1"/>
    <col min="12" max="12" width="10.796875" customWidth="1"/>
    <col min="13" max="13" width="24.6640625" bestFit="1" customWidth="1"/>
    <col min="14" max="14" width="3" customWidth="1"/>
    <col min="16" max="16" width="14.59765625" bestFit="1" customWidth="1"/>
    <col min="17" max="17" width="17.19921875" bestFit="1" customWidth="1"/>
  </cols>
  <sheetData>
    <row r="2" spans="2:17" x14ac:dyDescent="0.45">
      <c r="C2" s="7" t="s">
        <v>131</v>
      </c>
      <c r="O2" t="s">
        <v>22</v>
      </c>
      <c r="P2" t="s">
        <v>98</v>
      </c>
      <c r="Q2" t="s">
        <v>27</v>
      </c>
    </row>
    <row r="3" spans="2:17" x14ac:dyDescent="0.45">
      <c r="Q3" t="s">
        <v>23</v>
      </c>
    </row>
    <row r="4" spans="2:17" ht="85.5" x14ac:dyDescent="0.45">
      <c r="B4" s="11" t="s">
        <v>29</v>
      </c>
      <c r="C4" s="11" t="s">
        <v>1</v>
      </c>
      <c r="D4" s="12" t="s">
        <v>29</v>
      </c>
      <c r="E4" s="12" t="s">
        <v>4</v>
      </c>
      <c r="F4" s="11" t="s">
        <v>78</v>
      </c>
      <c r="G4" s="11" t="s">
        <v>83</v>
      </c>
      <c r="H4" s="11" t="s">
        <v>79</v>
      </c>
      <c r="I4" s="11" t="s">
        <v>32</v>
      </c>
      <c r="J4" s="12" t="s">
        <v>11</v>
      </c>
      <c r="L4" s="11" t="s">
        <v>78</v>
      </c>
      <c r="Q4" t="s">
        <v>18</v>
      </c>
    </row>
    <row r="5" spans="2:17" x14ac:dyDescent="0.45">
      <c r="B5" s="3">
        <v>201003</v>
      </c>
      <c r="C5" s="3">
        <f>ROUND(B5/100,0)</f>
        <v>2010</v>
      </c>
      <c r="D5" s="3">
        <v>1</v>
      </c>
      <c r="E5" s="4">
        <f t="shared" ref="E5:E36" si="0">SUMIFS(Customers,Quarter,$B5,Compsny,$O$2)</f>
        <v>602542</v>
      </c>
      <c r="F5" s="4">
        <f t="shared" ref="F5:F36" si="1">SUMIFS(Arrears_Greater_than_60_days,Quarter,$B5,Compsny,$O$2)</f>
        <v>51343</v>
      </c>
      <c r="G5" s="16">
        <f t="shared" ref="G5:G64" si="2">F5/E5</f>
        <v>8.5210657514330948E-2</v>
      </c>
      <c r="H5" s="4">
        <f t="shared" ref="H5:H36" si="3">SUMIFS(Final_Termination_Notices,Quarter,$B5,Compsny,$O$2)</f>
        <v>51212</v>
      </c>
      <c r="I5" s="4">
        <f t="shared" ref="I5:I36" si="4">SUMIFS(Accounts_Terminated,Quarter,$B5,Compsny,$O$2)</f>
        <v>2058</v>
      </c>
      <c r="J5" s="5">
        <f t="shared" ref="J5:J36" si="5">SUMIFS(Sales,Quarter,$B5,Compsny,$O$2)</f>
        <v>55002456</v>
      </c>
      <c r="L5" s="4">
        <f>_xlfn.STDEV.P(F5:F44)</f>
        <v>5638.4583526328361</v>
      </c>
      <c r="M5" s="7" t="s">
        <v>85</v>
      </c>
      <c r="Q5" t="s">
        <v>26</v>
      </c>
    </row>
    <row r="6" spans="2:17" x14ac:dyDescent="0.45">
      <c r="B6" s="3">
        <v>201006</v>
      </c>
      <c r="C6" s="3">
        <f t="shared" ref="C6:C64" si="6">ROUND(B6/100,0)</f>
        <v>2010</v>
      </c>
      <c r="D6" s="3">
        <v>2</v>
      </c>
      <c r="E6" s="4">
        <f t="shared" si="0"/>
        <v>602238</v>
      </c>
      <c r="F6" s="4">
        <f t="shared" si="1"/>
        <v>54388</v>
      </c>
      <c r="G6" s="16">
        <f t="shared" si="2"/>
        <v>9.0309811071370455E-2</v>
      </c>
      <c r="H6" s="4">
        <f t="shared" si="3"/>
        <v>40401</v>
      </c>
      <c r="I6" s="4">
        <f t="shared" si="4"/>
        <v>3602</v>
      </c>
      <c r="J6" s="5">
        <f t="shared" si="5"/>
        <v>33278675</v>
      </c>
      <c r="M6" s="7"/>
      <c r="Q6" t="s">
        <v>21</v>
      </c>
    </row>
    <row r="7" spans="2:17" x14ac:dyDescent="0.45">
      <c r="B7" s="3">
        <v>201009</v>
      </c>
      <c r="C7" s="3">
        <f t="shared" si="6"/>
        <v>2010</v>
      </c>
      <c r="D7" s="3">
        <v>3</v>
      </c>
      <c r="E7" s="4">
        <f t="shared" si="0"/>
        <v>604077</v>
      </c>
      <c r="F7" s="4">
        <f t="shared" si="1"/>
        <v>58054</v>
      </c>
      <c r="G7" s="16">
        <f t="shared" si="2"/>
        <v>9.6103642416446908E-2</v>
      </c>
      <c r="H7" s="4">
        <f t="shared" si="3"/>
        <v>41438</v>
      </c>
      <c r="I7" s="4">
        <f t="shared" si="4"/>
        <v>2496</v>
      </c>
      <c r="J7" s="5">
        <f t="shared" si="5"/>
        <v>32955839.48</v>
      </c>
      <c r="L7" s="4">
        <f>AVERAGE(F41:F44)</f>
        <v>60492.75</v>
      </c>
      <c r="M7" s="18" t="s">
        <v>88</v>
      </c>
      <c r="Q7" t="s">
        <v>20</v>
      </c>
    </row>
    <row r="8" spans="2:17" x14ac:dyDescent="0.45">
      <c r="B8" s="3">
        <v>201012</v>
      </c>
      <c r="C8" s="3">
        <f t="shared" si="6"/>
        <v>2010</v>
      </c>
      <c r="D8" s="3">
        <v>4</v>
      </c>
      <c r="E8" s="4">
        <f t="shared" si="0"/>
        <v>607376</v>
      </c>
      <c r="F8" s="4">
        <f t="shared" si="1"/>
        <v>52656</v>
      </c>
      <c r="G8" s="16">
        <f t="shared" si="2"/>
        <v>8.6694238824056274E-2</v>
      </c>
      <c r="H8" s="4">
        <f t="shared" si="3"/>
        <v>38974</v>
      </c>
      <c r="I8" s="4">
        <f t="shared" si="4"/>
        <v>305</v>
      </c>
      <c r="J8" s="5">
        <f t="shared" si="5"/>
        <v>56882112.530000001</v>
      </c>
      <c r="L8" s="4">
        <f>AVERAGE(F65:F68)</f>
        <v>70392.25</v>
      </c>
      <c r="M8" s="18" t="s">
        <v>136</v>
      </c>
      <c r="Q8" t="s">
        <v>25</v>
      </c>
    </row>
    <row r="9" spans="2:17" x14ac:dyDescent="0.45">
      <c r="B9" s="3">
        <v>201103</v>
      </c>
      <c r="C9" s="3">
        <f t="shared" si="6"/>
        <v>2011</v>
      </c>
      <c r="D9" s="3">
        <f>D5</f>
        <v>1</v>
      </c>
      <c r="E9" s="4">
        <f t="shared" si="0"/>
        <v>606145</v>
      </c>
      <c r="F9" s="4">
        <f t="shared" si="1"/>
        <v>55748</v>
      </c>
      <c r="G9" s="16">
        <f t="shared" si="2"/>
        <v>9.1971392983527051E-2</v>
      </c>
      <c r="H9" s="4">
        <f t="shared" si="3"/>
        <v>58403</v>
      </c>
      <c r="I9" s="4">
        <f t="shared" si="4"/>
        <v>1728</v>
      </c>
      <c r="J9" s="5">
        <f t="shared" si="5"/>
        <v>55319071.590000004</v>
      </c>
      <c r="L9" s="4">
        <f>L8-L7</f>
        <v>9899.5</v>
      </c>
      <c r="M9" s="7" t="s">
        <v>137</v>
      </c>
      <c r="Q9" t="s">
        <v>19</v>
      </c>
    </row>
    <row r="10" spans="2:17" x14ac:dyDescent="0.45">
      <c r="B10" s="3">
        <v>201106</v>
      </c>
      <c r="C10" s="3">
        <f t="shared" si="6"/>
        <v>2011</v>
      </c>
      <c r="D10" s="3">
        <f t="shared" ref="D10:D68" si="7">D6</f>
        <v>2</v>
      </c>
      <c r="E10" s="4">
        <f t="shared" si="0"/>
        <v>606255</v>
      </c>
      <c r="F10" s="4">
        <f t="shared" si="1"/>
        <v>59941</v>
      </c>
      <c r="G10" s="16">
        <f t="shared" si="2"/>
        <v>9.8870937146910129E-2</v>
      </c>
      <c r="H10" s="4">
        <f t="shared" si="3"/>
        <v>46032</v>
      </c>
      <c r="I10" s="4">
        <f t="shared" si="4"/>
        <v>515</v>
      </c>
      <c r="J10" s="5">
        <f t="shared" si="5"/>
        <v>35573108.810000002</v>
      </c>
      <c r="L10" s="4">
        <f>L5*2</f>
        <v>11276.916705265672</v>
      </c>
      <c r="M10" s="7" t="s">
        <v>90</v>
      </c>
      <c r="Q10" t="s">
        <v>24</v>
      </c>
    </row>
    <row r="11" spans="2:17" x14ac:dyDescent="0.45">
      <c r="B11" s="3">
        <v>201109</v>
      </c>
      <c r="C11" s="3">
        <f t="shared" si="6"/>
        <v>2011</v>
      </c>
      <c r="D11" s="3">
        <f t="shared" si="7"/>
        <v>3</v>
      </c>
      <c r="E11" s="4">
        <f t="shared" si="0"/>
        <v>607792</v>
      </c>
      <c r="F11" s="4">
        <f t="shared" si="1"/>
        <v>65677</v>
      </c>
      <c r="G11" s="16">
        <f t="shared" si="2"/>
        <v>0.10805834890883724</v>
      </c>
      <c r="H11" s="4">
        <f t="shared" si="3"/>
        <v>44239</v>
      </c>
      <c r="I11" s="4">
        <f t="shared" si="4"/>
        <v>1034</v>
      </c>
      <c r="J11" s="5">
        <f t="shared" si="5"/>
        <v>34067951.850000001</v>
      </c>
      <c r="L11" t="s">
        <v>117</v>
      </c>
      <c r="M11" s="7"/>
      <c r="Q11" t="s">
        <v>22</v>
      </c>
    </row>
    <row r="12" spans="2:17" x14ac:dyDescent="0.45">
      <c r="B12" s="3">
        <v>201112</v>
      </c>
      <c r="C12" s="3">
        <f t="shared" si="6"/>
        <v>2011</v>
      </c>
      <c r="D12" s="3">
        <f t="shared" si="7"/>
        <v>4</v>
      </c>
      <c r="E12" s="4">
        <f t="shared" si="0"/>
        <v>609378</v>
      </c>
      <c r="F12" s="4">
        <f t="shared" si="1"/>
        <v>62927</v>
      </c>
      <c r="G12" s="16">
        <f t="shared" si="2"/>
        <v>0.10326431213466847</v>
      </c>
      <c r="H12" s="4">
        <f t="shared" si="3"/>
        <v>41438</v>
      </c>
      <c r="I12" s="4">
        <f t="shared" si="4"/>
        <v>374</v>
      </c>
      <c r="J12" s="5">
        <f t="shared" si="5"/>
        <v>48228586.5</v>
      </c>
      <c r="M12" s="7"/>
    </row>
    <row r="13" spans="2:17" x14ac:dyDescent="0.45">
      <c r="B13" s="3">
        <v>201203</v>
      </c>
      <c r="C13" s="3">
        <f t="shared" si="6"/>
        <v>2012</v>
      </c>
      <c r="D13" s="3">
        <f t="shared" si="7"/>
        <v>1</v>
      </c>
      <c r="E13" s="4">
        <f t="shared" si="0"/>
        <v>609812</v>
      </c>
      <c r="F13" s="4">
        <f t="shared" si="1"/>
        <v>65796</v>
      </c>
      <c r="G13" s="16">
        <f t="shared" si="2"/>
        <v>0.10789554813614688</v>
      </c>
      <c r="H13" s="4">
        <f t="shared" si="3"/>
        <v>46293</v>
      </c>
      <c r="I13" s="4">
        <f t="shared" si="4"/>
        <v>939</v>
      </c>
      <c r="J13" s="5">
        <f t="shared" si="5"/>
        <v>50887563</v>
      </c>
      <c r="M13" s="7"/>
      <c r="O13" s="15">
        <f>L9/L7</f>
        <v>0.16364770984952742</v>
      </c>
      <c r="P13" t="s">
        <v>169</v>
      </c>
    </row>
    <row r="14" spans="2:17" x14ac:dyDescent="0.45">
      <c r="B14" s="3">
        <v>201206</v>
      </c>
      <c r="C14" s="3">
        <f t="shared" si="6"/>
        <v>2012</v>
      </c>
      <c r="D14" s="3">
        <f t="shared" si="7"/>
        <v>2</v>
      </c>
      <c r="E14" s="4">
        <f t="shared" si="0"/>
        <v>610381</v>
      </c>
      <c r="F14" s="4">
        <f t="shared" si="1"/>
        <v>68377</v>
      </c>
      <c r="G14" s="16">
        <f t="shared" si="2"/>
        <v>0.1120234738630462</v>
      </c>
      <c r="H14" s="4">
        <f t="shared" si="3"/>
        <v>37870</v>
      </c>
      <c r="I14" s="4">
        <f t="shared" si="4"/>
        <v>1569</v>
      </c>
      <c r="J14" s="5">
        <f t="shared" si="5"/>
        <v>32536406</v>
      </c>
      <c r="M14" s="7"/>
    </row>
    <row r="15" spans="2:17" x14ac:dyDescent="0.45">
      <c r="B15" s="3">
        <v>201209</v>
      </c>
      <c r="C15" s="3">
        <f t="shared" si="6"/>
        <v>2012</v>
      </c>
      <c r="D15" s="3">
        <f t="shared" si="7"/>
        <v>3</v>
      </c>
      <c r="E15" s="4">
        <f t="shared" si="0"/>
        <v>610516</v>
      </c>
      <c r="F15" s="4">
        <f t="shared" si="1"/>
        <v>67567</v>
      </c>
      <c r="G15" s="16">
        <f t="shared" si="2"/>
        <v>0.11067195618132858</v>
      </c>
      <c r="H15" s="4">
        <f t="shared" si="3"/>
        <v>38920</v>
      </c>
      <c r="I15" s="4">
        <f t="shared" si="4"/>
        <v>1410</v>
      </c>
      <c r="J15" s="5">
        <f t="shared" si="5"/>
        <v>34851428.520000003</v>
      </c>
      <c r="M15" s="7"/>
    </row>
    <row r="16" spans="2:17" x14ac:dyDescent="0.45">
      <c r="B16" s="3">
        <v>201212</v>
      </c>
      <c r="C16" s="3">
        <f t="shared" si="6"/>
        <v>2012</v>
      </c>
      <c r="D16" s="3">
        <f t="shared" si="7"/>
        <v>4</v>
      </c>
      <c r="E16" s="4">
        <f t="shared" si="0"/>
        <v>611836</v>
      </c>
      <c r="F16" s="4">
        <f t="shared" si="1"/>
        <v>66418</v>
      </c>
      <c r="G16" s="16">
        <f t="shared" si="2"/>
        <v>0.10855523375545081</v>
      </c>
      <c r="H16" s="4">
        <f t="shared" si="3"/>
        <v>40760</v>
      </c>
      <c r="I16" s="4">
        <f t="shared" si="4"/>
        <v>420</v>
      </c>
      <c r="J16" s="5">
        <f t="shared" si="5"/>
        <v>50151583.060000002</v>
      </c>
      <c r="M16" s="7"/>
    </row>
    <row r="17" spans="2:13" x14ac:dyDescent="0.45">
      <c r="B17" s="3">
        <v>201303</v>
      </c>
      <c r="C17" s="3">
        <f t="shared" si="6"/>
        <v>2013</v>
      </c>
      <c r="D17" s="3">
        <f t="shared" si="7"/>
        <v>1</v>
      </c>
      <c r="E17" s="4">
        <f t="shared" si="0"/>
        <v>612468</v>
      </c>
      <c r="F17" s="4">
        <f t="shared" si="1"/>
        <v>66835</v>
      </c>
      <c r="G17" s="16">
        <f t="shared" si="2"/>
        <v>0.10912406852276364</v>
      </c>
      <c r="H17" s="4">
        <f t="shared" si="3"/>
        <v>44472</v>
      </c>
      <c r="I17" s="4">
        <f t="shared" si="4"/>
        <v>492</v>
      </c>
      <c r="J17" s="5">
        <f t="shared" si="5"/>
        <v>54863054.25</v>
      </c>
      <c r="M17" s="7"/>
    </row>
    <row r="18" spans="2:13" x14ac:dyDescent="0.45">
      <c r="B18" s="3">
        <v>201306</v>
      </c>
      <c r="C18" s="3">
        <f t="shared" si="6"/>
        <v>2013</v>
      </c>
      <c r="D18" s="3">
        <f t="shared" si="7"/>
        <v>2</v>
      </c>
      <c r="E18" s="4">
        <f t="shared" si="0"/>
        <v>612317</v>
      </c>
      <c r="F18" s="4">
        <f t="shared" si="1"/>
        <v>71641</v>
      </c>
      <c r="G18" s="16">
        <f t="shared" si="2"/>
        <v>0.11699985465045067</v>
      </c>
      <c r="H18" s="4">
        <f t="shared" si="3"/>
        <v>40345</v>
      </c>
      <c r="I18" s="4">
        <f t="shared" si="4"/>
        <v>1174</v>
      </c>
      <c r="J18" s="5">
        <f t="shared" si="5"/>
        <v>36201809</v>
      </c>
      <c r="M18" s="7"/>
    </row>
    <row r="19" spans="2:13" x14ac:dyDescent="0.45">
      <c r="B19" s="3">
        <v>201309</v>
      </c>
      <c r="C19" s="3">
        <f t="shared" si="6"/>
        <v>2013</v>
      </c>
      <c r="D19" s="3">
        <f t="shared" si="7"/>
        <v>3</v>
      </c>
      <c r="E19" s="4">
        <f t="shared" si="0"/>
        <v>613139</v>
      </c>
      <c r="F19" s="4">
        <f t="shared" si="1"/>
        <v>71720</v>
      </c>
      <c r="G19" s="16">
        <f t="shared" si="2"/>
        <v>0.11697184488346035</v>
      </c>
      <c r="H19" s="4">
        <f t="shared" si="3"/>
        <v>43491</v>
      </c>
      <c r="I19" s="4">
        <f t="shared" si="4"/>
        <v>875</v>
      </c>
      <c r="J19" s="5">
        <f t="shared" si="5"/>
        <v>35954593.909999996</v>
      </c>
      <c r="M19" s="7"/>
    </row>
    <row r="20" spans="2:13" x14ac:dyDescent="0.45">
      <c r="B20" s="3">
        <v>201312</v>
      </c>
      <c r="C20" s="3">
        <f t="shared" si="6"/>
        <v>2013</v>
      </c>
      <c r="D20" s="3">
        <f t="shared" si="7"/>
        <v>4</v>
      </c>
      <c r="E20" s="4">
        <f t="shared" si="0"/>
        <v>614723</v>
      </c>
      <c r="F20" s="4">
        <f t="shared" si="1"/>
        <v>68811</v>
      </c>
      <c r="G20" s="16">
        <f t="shared" si="2"/>
        <v>0.11193822258155299</v>
      </c>
      <c r="H20" s="4">
        <f t="shared" si="3"/>
        <v>47391</v>
      </c>
      <c r="I20" s="4">
        <f t="shared" si="4"/>
        <v>136</v>
      </c>
      <c r="J20" s="5">
        <f t="shared" si="5"/>
        <v>54540972.229999997</v>
      </c>
      <c r="M20" s="7"/>
    </row>
    <row r="21" spans="2:13" x14ac:dyDescent="0.45">
      <c r="B21" s="3">
        <v>201403</v>
      </c>
      <c r="C21" s="3">
        <f t="shared" si="6"/>
        <v>2014</v>
      </c>
      <c r="D21" s="3">
        <f t="shared" si="7"/>
        <v>1</v>
      </c>
      <c r="E21" s="4">
        <f t="shared" si="0"/>
        <v>615025</v>
      </c>
      <c r="F21" s="4">
        <f t="shared" si="1"/>
        <v>68473</v>
      </c>
      <c r="G21" s="16">
        <f t="shared" si="2"/>
        <v>0.11133368562253566</v>
      </c>
      <c r="H21" s="4">
        <f t="shared" si="3"/>
        <v>49733</v>
      </c>
      <c r="I21" s="4">
        <f t="shared" si="4"/>
        <v>335</v>
      </c>
      <c r="J21" s="5">
        <f t="shared" si="5"/>
        <v>62682930.259999998</v>
      </c>
    </row>
    <row r="22" spans="2:13" x14ac:dyDescent="0.45">
      <c r="B22" s="3">
        <v>201406</v>
      </c>
      <c r="C22" s="3">
        <f t="shared" si="6"/>
        <v>2014</v>
      </c>
      <c r="D22" s="3">
        <f t="shared" si="7"/>
        <v>2</v>
      </c>
      <c r="E22" s="4">
        <f t="shared" si="0"/>
        <v>614392</v>
      </c>
      <c r="F22" s="4">
        <f t="shared" si="1"/>
        <v>73598</v>
      </c>
      <c r="G22" s="16">
        <f t="shared" si="2"/>
        <v>0.11978997122358365</v>
      </c>
      <c r="H22" s="4">
        <f t="shared" si="3"/>
        <v>47837</v>
      </c>
      <c r="I22" s="4">
        <f t="shared" si="4"/>
        <v>1448</v>
      </c>
      <c r="J22" s="5">
        <f t="shared" si="5"/>
        <v>39046849.350000001</v>
      </c>
    </row>
    <row r="23" spans="2:13" x14ac:dyDescent="0.45">
      <c r="B23" s="3">
        <v>201409</v>
      </c>
      <c r="C23" s="3">
        <f t="shared" si="6"/>
        <v>2014</v>
      </c>
      <c r="D23" s="3">
        <f t="shared" si="7"/>
        <v>3</v>
      </c>
      <c r="E23" s="4">
        <f t="shared" si="0"/>
        <v>615179</v>
      </c>
      <c r="F23" s="4">
        <f t="shared" si="1"/>
        <v>76367</v>
      </c>
      <c r="G23" s="16">
        <f t="shared" si="2"/>
        <v>0.12413785255998661</v>
      </c>
      <c r="H23" s="4">
        <f t="shared" si="3"/>
        <v>44649</v>
      </c>
      <c r="I23" s="4">
        <f t="shared" si="4"/>
        <v>1928</v>
      </c>
      <c r="J23" s="5">
        <f t="shared" si="5"/>
        <v>32805136</v>
      </c>
    </row>
    <row r="24" spans="2:13" x14ac:dyDescent="0.45">
      <c r="B24" s="3">
        <v>201412</v>
      </c>
      <c r="C24" s="3">
        <f t="shared" si="6"/>
        <v>2014</v>
      </c>
      <c r="D24" s="3">
        <f t="shared" si="7"/>
        <v>4</v>
      </c>
      <c r="E24" s="4">
        <f t="shared" si="0"/>
        <v>616824</v>
      </c>
      <c r="F24" s="4">
        <f t="shared" si="1"/>
        <v>64497</v>
      </c>
      <c r="G24" s="16">
        <f t="shared" si="2"/>
        <v>0.10456305202132213</v>
      </c>
      <c r="H24" s="4">
        <f t="shared" si="3"/>
        <v>52415</v>
      </c>
      <c r="I24" s="4">
        <f t="shared" si="4"/>
        <v>292</v>
      </c>
      <c r="J24" s="5">
        <f t="shared" si="5"/>
        <v>50106629</v>
      </c>
    </row>
    <row r="25" spans="2:13" x14ac:dyDescent="0.45">
      <c r="B25" s="3">
        <v>201503</v>
      </c>
      <c r="C25" s="3">
        <f t="shared" si="6"/>
        <v>2015</v>
      </c>
      <c r="D25" s="3">
        <f t="shared" si="7"/>
        <v>1</v>
      </c>
      <c r="E25" s="4">
        <f t="shared" si="0"/>
        <v>617531</v>
      </c>
      <c r="F25" s="4">
        <f t="shared" si="1"/>
        <v>59718</v>
      </c>
      <c r="G25" s="16">
        <f t="shared" si="2"/>
        <v>9.670445694224257E-2</v>
      </c>
      <c r="H25" s="4">
        <f t="shared" si="3"/>
        <v>53034</v>
      </c>
      <c r="I25" s="4">
        <f t="shared" si="4"/>
        <v>355</v>
      </c>
      <c r="J25" s="5">
        <f t="shared" si="5"/>
        <v>62857913</v>
      </c>
    </row>
    <row r="26" spans="2:13" x14ac:dyDescent="0.45">
      <c r="B26" s="3">
        <v>201506</v>
      </c>
      <c r="C26" s="3">
        <f t="shared" si="6"/>
        <v>2015</v>
      </c>
      <c r="D26" s="3">
        <f t="shared" si="7"/>
        <v>2</v>
      </c>
      <c r="E26" s="4">
        <f t="shared" si="0"/>
        <v>616751</v>
      </c>
      <c r="F26" s="4">
        <f t="shared" si="1"/>
        <v>65691</v>
      </c>
      <c r="G26" s="16">
        <f t="shared" si="2"/>
        <v>0.10651137979508749</v>
      </c>
      <c r="H26" s="4">
        <f t="shared" si="3"/>
        <v>41721</v>
      </c>
      <c r="I26" s="4">
        <f t="shared" si="4"/>
        <v>1805</v>
      </c>
      <c r="J26" s="5">
        <f t="shared" si="5"/>
        <v>35906712</v>
      </c>
    </row>
    <row r="27" spans="2:13" x14ac:dyDescent="0.45">
      <c r="B27" s="3">
        <v>201509</v>
      </c>
      <c r="C27" s="3">
        <f t="shared" si="6"/>
        <v>2015</v>
      </c>
      <c r="D27" s="3">
        <f t="shared" si="7"/>
        <v>3</v>
      </c>
      <c r="E27" s="4">
        <f t="shared" si="0"/>
        <v>618220</v>
      </c>
      <c r="F27" s="4">
        <f t="shared" si="1"/>
        <v>65929</v>
      </c>
      <c r="G27" s="16">
        <f t="shared" si="2"/>
        <v>0.10664326615120831</v>
      </c>
      <c r="H27" s="4">
        <f t="shared" si="3"/>
        <v>41169</v>
      </c>
      <c r="I27" s="4">
        <f t="shared" si="4"/>
        <v>1862</v>
      </c>
      <c r="J27" s="5">
        <f t="shared" si="5"/>
        <v>33551429</v>
      </c>
    </row>
    <row r="28" spans="2:13" x14ac:dyDescent="0.45">
      <c r="B28" s="3">
        <v>201512</v>
      </c>
      <c r="C28" s="3">
        <f t="shared" si="6"/>
        <v>2015</v>
      </c>
      <c r="D28" s="3">
        <f t="shared" si="7"/>
        <v>4</v>
      </c>
      <c r="E28" s="4">
        <f t="shared" si="0"/>
        <v>619941</v>
      </c>
      <c r="F28" s="4">
        <f t="shared" si="1"/>
        <v>58573</v>
      </c>
      <c r="G28" s="16">
        <f t="shared" si="2"/>
        <v>9.4481571633429628E-2</v>
      </c>
      <c r="H28" s="4">
        <f t="shared" si="3"/>
        <v>41507</v>
      </c>
      <c r="I28" s="4">
        <f t="shared" si="4"/>
        <v>584</v>
      </c>
      <c r="J28" s="5">
        <f t="shared" si="5"/>
        <v>49626211</v>
      </c>
    </row>
    <row r="29" spans="2:13" x14ac:dyDescent="0.45">
      <c r="B29" s="3">
        <v>201603</v>
      </c>
      <c r="C29" s="3">
        <f t="shared" si="6"/>
        <v>2016</v>
      </c>
      <c r="D29" s="3">
        <f t="shared" si="7"/>
        <v>1</v>
      </c>
      <c r="E29" s="4">
        <f t="shared" si="0"/>
        <v>620783</v>
      </c>
      <c r="F29" s="4">
        <f t="shared" si="1"/>
        <v>59402</v>
      </c>
      <c r="G29" s="16">
        <f t="shared" si="2"/>
        <v>9.5688831685146011E-2</v>
      </c>
      <c r="H29" s="4">
        <f t="shared" si="3"/>
        <v>49405</v>
      </c>
      <c r="I29" s="4">
        <f t="shared" si="4"/>
        <v>1161</v>
      </c>
      <c r="J29" s="5">
        <f t="shared" si="5"/>
        <v>51329541</v>
      </c>
    </row>
    <row r="30" spans="2:13" x14ac:dyDescent="0.45">
      <c r="B30" s="3">
        <v>201606</v>
      </c>
      <c r="C30" s="3">
        <f t="shared" si="6"/>
        <v>2016</v>
      </c>
      <c r="D30" s="3">
        <f t="shared" si="7"/>
        <v>2</v>
      </c>
      <c r="E30" s="4">
        <f t="shared" si="0"/>
        <v>620569</v>
      </c>
      <c r="F30" s="4">
        <f t="shared" si="1"/>
        <v>61669</v>
      </c>
      <c r="G30" s="16">
        <f t="shared" si="2"/>
        <v>9.9374928493044287E-2</v>
      </c>
      <c r="H30" s="4">
        <f t="shared" si="3"/>
        <v>43089</v>
      </c>
      <c r="I30" s="4">
        <f t="shared" si="4"/>
        <v>1857</v>
      </c>
      <c r="J30" s="5">
        <f t="shared" si="5"/>
        <v>34037485</v>
      </c>
    </row>
    <row r="31" spans="2:13" x14ac:dyDescent="0.45">
      <c r="B31" s="3">
        <v>201609</v>
      </c>
      <c r="C31" s="3">
        <f t="shared" si="6"/>
        <v>2016</v>
      </c>
      <c r="D31" s="3">
        <f t="shared" si="7"/>
        <v>3</v>
      </c>
      <c r="E31" s="4">
        <f t="shared" si="0"/>
        <v>622249</v>
      </c>
      <c r="F31" s="4">
        <f t="shared" si="1"/>
        <v>63685</v>
      </c>
      <c r="G31" s="16">
        <f t="shared" si="2"/>
        <v>0.10234648830291411</v>
      </c>
      <c r="H31" s="4">
        <f t="shared" si="3"/>
        <v>43175</v>
      </c>
      <c r="I31" s="4">
        <f t="shared" si="4"/>
        <v>1638</v>
      </c>
      <c r="J31" s="5">
        <f t="shared" si="5"/>
        <v>37664978</v>
      </c>
    </row>
    <row r="32" spans="2:13" x14ac:dyDescent="0.45">
      <c r="B32" s="3">
        <v>201612</v>
      </c>
      <c r="C32" s="3">
        <f t="shared" si="6"/>
        <v>2016</v>
      </c>
      <c r="D32" s="3">
        <f t="shared" si="7"/>
        <v>4</v>
      </c>
      <c r="E32" s="4">
        <f t="shared" si="0"/>
        <v>624708</v>
      </c>
      <c r="F32" s="4">
        <f t="shared" si="1"/>
        <v>60117</v>
      </c>
      <c r="G32" s="16">
        <f t="shared" si="2"/>
        <v>9.6232159664995487E-2</v>
      </c>
      <c r="H32" s="4">
        <f t="shared" si="3"/>
        <v>42858</v>
      </c>
      <c r="I32" s="4">
        <f t="shared" si="4"/>
        <v>256</v>
      </c>
      <c r="J32" s="5">
        <f t="shared" si="5"/>
        <v>49268309</v>
      </c>
    </row>
    <row r="33" spans="2:10" x14ac:dyDescent="0.45">
      <c r="B33" s="3">
        <v>201703</v>
      </c>
      <c r="C33" s="3">
        <f t="shared" si="6"/>
        <v>2017</v>
      </c>
      <c r="D33" s="3">
        <f t="shared" si="7"/>
        <v>1</v>
      </c>
      <c r="E33" s="4">
        <f t="shared" si="0"/>
        <v>625289</v>
      </c>
      <c r="F33" s="4">
        <f t="shared" si="1"/>
        <v>58951</v>
      </c>
      <c r="G33" s="16">
        <f t="shared" si="2"/>
        <v>9.4278005850094909E-2</v>
      </c>
      <c r="H33" s="4">
        <f t="shared" si="3"/>
        <v>47981</v>
      </c>
      <c r="I33" s="4">
        <f t="shared" si="4"/>
        <v>444</v>
      </c>
      <c r="J33" s="5">
        <f t="shared" si="5"/>
        <v>59983052.659999996</v>
      </c>
    </row>
    <row r="34" spans="2:10" x14ac:dyDescent="0.45">
      <c r="B34" s="3">
        <v>201706</v>
      </c>
      <c r="C34" s="3">
        <f t="shared" si="6"/>
        <v>2017</v>
      </c>
      <c r="D34" s="3">
        <f t="shared" si="7"/>
        <v>2</v>
      </c>
      <c r="E34" s="4">
        <f t="shared" si="0"/>
        <v>625480</v>
      </c>
      <c r="F34" s="4">
        <f t="shared" si="1"/>
        <v>61764</v>
      </c>
      <c r="G34" s="16">
        <f t="shared" si="2"/>
        <v>9.8746562639892566E-2</v>
      </c>
      <c r="H34" s="4">
        <f t="shared" si="3"/>
        <v>46997</v>
      </c>
      <c r="I34" s="4">
        <f t="shared" si="4"/>
        <v>1548</v>
      </c>
      <c r="J34" s="5">
        <f t="shared" si="5"/>
        <v>37599190</v>
      </c>
    </row>
    <row r="35" spans="2:10" x14ac:dyDescent="0.45">
      <c r="B35" s="3">
        <v>201709</v>
      </c>
      <c r="C35" s="3">
        <f t="shared" si="6"/>
        <v>2017</v>
      </c>
      <c r="D35" s="3">
        <f t="shared" si="7"/>
        <v>3</v>
      </c>
      <c r="E35" s="4">
        <f t="shared" si="0"/>
        <v>627127</v>
      </c>
      <c r="F35" s="4">
        <f t="shared" si="1"/>
        <v>62874</v>
      </c>
      <c r="G35" s="16">
        <f t="shared" si="2"/>
        <v>0.10025720468102953</v>
      </c>
      <c r="H35" s="4">
        <f t="shared" si="3"/>
        <v>42705</v>
      </c>
      <c r="I35" s="4">
        <f t="shared" si="4"/>
        <v>1329</v>
      </c>
      <c r="J35" s="5">
        <f t="shared" si="5"/>
        <v>35605175</v>
      </c>
    </row>
    <row r="36" spans="2:10" x14ac:dyDescent="0.45">
      <c r="B36" s="3">
        <v>201712</v>
      </c>
      <c r="C36" s="3">
        <f t="shared" si="6"/>
        <v>2017</v>
      </c>
      <c r="D36" s="3">
        <f t="shared" si="7"/>
        <v>4</v>
      </c>
      <c r="E36" s="4">
        <f t="shared" si="0"/>
        <v>629694</v>
      </c>
      <c r="F36" s="4">
        <f t="shared" si="1"/>
        <v>56288</v>
      </c>
      <c r="G36" s="16">
        <f t="shared" si="2"/>
        <v>8.9389449478635655E-2</v>
      </c>
      <c r="H36" s="4">
        <f t="shared" si="3"/>
        <v>40709</v>
      </c>
      <c r="I36" s="4">
        <f t="shared" si="4"/>
        <v>107</v>
      </c>
      <c r="J36" s="5">
        <f t="shared" si="5"/>
        <v>53144852</v>
      </c>
    </row>
    <row r="37" spans="2:10" x14ac:dyDescent="0.45">
      <c r="B37" s="3">
        <v>201803</v>
      </c>
      <c r="C37" s="3">
        <f t="shared" si="6"/>
        <v>2018</v>
      </c>
      <c r="D37" s="3">
        <f t="shared" si="7"/>
        <v>1</v>
      </c>
      <c r="E37" s="4">
        <f t="shared" ref="E37:E68" si="8">SUMIFS(Customers,Quarter,$B37,Compsny,$O$2)</f>
        <v>631105</v>
      </c>
      <c r="F37" s="4">
        <f t="shared" ref="F37:F68" si="9">SUMIFS(Arrears_Greater_than_60_days,Quarter,$B37,Compsny,$O$2)</f>
        <v>58938</v>
      </c>
      <c r="G37" s="16">
        <f t="shared" si="2"/>
        <v>9.3388580347168848E-2</v>
      </c>
      <c r="H37" s="4">
        <f t="shared" ref="H37:H68" si="10">SUMIFS(Final_Termination_Notices,Quarter,$B37,Compsny,$O$2)</f>
        <v>52772</v>
      </c>
      <c r="I37" s="4">
        <f t="shared" ref="I37:I68" si="11">SUMIFS(Accounts_Terminated,Quarter,$B37,Compsny,$O$2)</f>
        <v>526</v>
      </c>
      <c r="J37" s="5">
        <f t="shared" ref="J37:J68" si="12">SUMIFS(Sales,Quarter,$B37,Compsny,$O$2)</f>
        <v>59140117</v>
      </c>
    </row>
    <row r="38" spans="2:10" x14ac:dyDescent="0.45">
      <c r="B38" s="3">
        <v>201806</v>
      </c>
      <c r="C38" s="3">
        <f t="shared" si="6"/>
        <v>2018</v>
      </c>
      <c r="D38" s="3">
        <f t="shared" si="7"/>
        <v>2</v>
      </c>
      <c r="E38" s="4">
        <f t="shared" si="8"/>
        <v>631434</v>
      </c>
      <c r="F38" s="4">
        <f t="shared" si="9"/>
        <v>61840</v>
      </c>
      <c r="G38" s="16">
        <f t="shared" si="2"/>
        <v>9.7935809601636906E-2</v>
      </c>
      <c r="H38" s="4">
        <f t="shared" si="10"/>
        <v>46202</v>
      </c>
      <c r="I38" s="4">
        <f t="shared" si="11"/>
        <v>1433</v>
      </c>
      <c r="J38" s="5">
        <f t="shared" si="12"/>
        <v>38838634</v>
      </c>
    </row>
    <row r="39" spans="2:10" x14ac:dyDescent="0.45">
      <c r="B39" s="3">
        <v>201809</v>
      </c>
      <c r="C39" s="3">
        <f t="shared" si="6"/>
        <v>2018</v>
      </c>
      <c r="D39" s="3">
        <f t="shared" si="7"/>
        <v>3</v>
      </c>
      <c r="E39" s="4">
        <f t="shared" si="8"/>
        <v>632663</v>
      </c>
      <c r="F39" s="4">
        <f t="shared" si="9"/>
        <v>62878</v>
      </c>
      <c r="G39" s="16">
        <f t="shared" si="2"/>
        <v>9.9386245125762052E-2</v>
      </c>
      <c r="H39" s="4">
        <f t="shared" si="10"/>
        <v>42509</v>
      </c>
      <c r="I39" s="4">
        <f t="shared" si="11"/>
        <v>1256</v>
      </c>
      <c r="J39" s="5">
        <f t="shared" si="12"/>
        <v>40249254</v>
      </c>
    </row>
    <row r="40" spans="2:10" x14ac:dyDescent="0.45">
      <c r="B40" s="3">
        <v>201812</v>
      </c>
      <c r="C40" s="3">
        <f t="shared" si="6"/>
        <v>2018</v>
      </c>
      <c r="D40" s="3">
        <f t="shared" si="7"/>
        <v>4</v>
      </c>
      <c r="E40" s="4">
        <f t="shared" si="8"/>
        <v>634066</v>
      </c>
      <c r="F40" s="4">
        <f t="shared" si="9"/>
        <v>56261</v>
      </c>
      <c r="G40" s="16">
        <f t="shared" si="2"/>
        <v>8.8730510703933035E-2</v>
      </c>
      <c r="H40" s="4">
        <f t="shared" si="10"/>
        <v>43788</v>
      </c>
      <c r="I40" s="4">
        <f t="shared" si="11"/>
        <v>2</v>
      </c>
      <c r="J40" s="5">
        <f t="shared" si="12"/>
        <v>62615226</v>
      </c>
    </row>
    <row r="41" spans="2:10" x14ac:dyDescent="0.45">
      <c r="B41" s="3">
        <v>201903</v>
      </c>
      <c r="C41" s="3">
        <f t="shared" si="6"/>
        <v>2019</v>
      </c>
      <c r="D41" s="3">
        <f t="shared" si="7"/>
        <v>1</v>
      </c>
      <c r="E41" s="4">
        <f t="shared" si="8"/>
        <v>634368</v>
      </c>
      <c r="F41" s="4">
        <f t="shared" si="9"/>
        <v>58274</v>
      </c>
      <c r="G41" s="16">
        <f t="shared" si="2"/>
        <v>9.1861506255044384E-2</v>
      </c>
      <c r="H41" s="4">
        <f t="shared" si="10"/>
        <v>50494</v>
      </c>
      <c r="I41" s="4">
        <f t="shared" si="11"/>
        <v>643</v>
      </c>
      <c r="J41" s="5">
        <f t="shared" si="12"/>
        <v>62843223</v>
      </c>
    </row>
    <row r="42" spans="2:10" x14ac:dyDescent="0.45">
      <c r="B42" s="3">
        <v>201906</v>
      </c>
      <c r="C42" s="3">
        <f t="shared" si="6"/>
        <v>2019</v>
      </c>
      <c r="D42" s="3">
        <f t="shared" si="7"/>
        <v>2</v>
      </c>
      <c r="E42" s="4">
        <f t="shared" si="8"/>
        <v>634410</v>
      </c>
      <c r="F42" s="4">
        <f t="shared" si="9"/>
        <v>62706</v>
      </c>
      <c r="G42" s="16">
        <f t="shared" si="2"/>
        <v>9.8841443230718307E-2</v>
      </c>
      <c r="H42" s="4">
        <f t="shared" si="10"/>
        <v>39596</v>
      </c>
      <c r="I42" s="4">
        <f t="shared" si="11"/>
        <v>1379</v>
      </c>
      <c r="J42" s="5">
        <f t="shared" si="12"/>
        <v>34238471</v>
      </c>
    </row>
    <row r="43" spans="2:10" x14ac:dyDescent="0.45">
      <c r="B43" s="3">
        <v>201909</v>
      </c>
      <c r="C43" s="3">
        <f t="shared" si="6"/>
        <v>2019</v>
      </c>
      <c r="D43" s="3">
        <f t="shared" si="7"/>
        <v>3</v>
      </c>
      <c r="E43" s="4">
        <f t="shared" si="8"/>
        <v>635658</v>
      </c>
      <c r="F43" s="4">
        <f t="shared" si="9"/>
        <v>65104</v>
      </c>
      <c r="G43" s="16">
        <f t="shared" si="2"/>
        <v>0.10241985470174213</v>
      </c>
      <c r="H43" s="4">
        <f t="shared" si="10"/>
        <v>39257</v>
      </c>
      <c r="I43" s="4">
        <f t="shared" si="11"/>
        <v>1614</v>
      </c>
      <c r="J43" s="5">
        <f t="shared" si="12"/>
        <v>33144911</v>
      </c>
    </row>
    <row r="44" spans="2:10" x14ac:dyDescent="0.45">
      <c r="B44" s="3">
        <v>201912</v>
      </c>
      <c r="C44" s="3">
        <f t="shared" si="6"/>
        <v>2019</v>
      </c>
      <c r="D44" s="3">
        <f t="shared" si="7"/>
        <v>4</v>
      </c>
      <c r="E44" s="4">
        <f t="shared" si="8"/>
        <v>637974</v>
      </c>
      <c r="F44" s="4">
        <f t="shared" si="9"/>
        <v>55887</v>
      </c>
      <c r="G44" s="16">
        <f t="shared" si="2"/>
        <v>8.7600748619849705E-2</v>
      </c>
      <c r="H44" s="4">
        <f t="shared" si="10"/>
        <v>44389</v>
      </c>
      <c r="I44" s="4">
        <f t="shared" si="11"/>
        <v>256</v>
      </c>
      <c r="J44" s="5">
        <f t="shared" si="12"/>
        <v>56685392</v>
      </c>
    </row>
    <row r="45" spans="2:10" x14ac:dyDescent="0.45">
      <c r="B45" s="3">
        <v>202003</v>
      </c>
      <c r="C45" s="3">
        <f t="shared" si="6"/>
        <v>2020</v>
      </c>
      <c r="D45" s="3">
        <f t="shared" si="7"/>
        <v>1</v>
      </c>
      <c r="E45" s="4">
        <f t="shared" si="8"/>
        <v>638263</v>
      </c>
      <c r="F45" s="4">
        <f t="shared" si="9"/>
        <v>58307</v>
      </c>
      <c r="G45" s="16">
        <f t="shared" si="2"/>
        <v>9.1352624231703858E-2</v>
      </c>
      <c r="H45" s="4">
        <f t="shared" si="10"/>
        <v>47610</v>
      </c>
      <c r="I45" s="4">
        <f t="shared" si="11"/>
        <v>614</v>
      </c>
      <c r="J45" s="5">
        <f t="shared" si="12"/>
        <v>55099806</v>
      </c>
    </row>
    <row r="46" spans="2:10" x14ac:dyDescent="0.45">
      <c r="B46" s="3">
        <v>202006</v>
      </c>
      <c r="C46" s="3">
        <f t="shared" si="6"/>
        <v>2020</v>
      </c>
      <c r="D46" s="3">
        <f t="shared" si="7"/>
        <v>2</v>
      </c>
      <c r="E46" s="4">
        <f t="shared" si="8"/>
        <v>638975</v>
      </c>
      <c r="F46" s="4">
        <f t="shared" si="9"/>
        <v>59532</v>
      </c>
      <c r="G46" s="16">
        <f t="shared" si="2"/>
        <v>9.3167964317852806E-2</v>
      </c>
      <c r="H46" s="4">
        <f t="shared" si="10"/>
        <v>36871</v>
      </c>
      <c r="I46" s="4">
        <f t="shared" si="11"/>
        <v>0</v>
      </c>
      <c r="J46" s="5">
        <f t="shared" si="12"/>
        <v>38565634</v>
      </c>
    </row>
    <row r="47" spans="2:10" x14ac:dyDescent="0.45">
      <c r="B47" s="3">
        <v>202009</v>
      </c>
      <c r="C47" s="3">
        <f t="shared" si="6"/>
        <v>2020</v>
      </c>
      <c r="D47" s="3">
        <f t="shared" si="7"/>
        <v>3</v>
      </c>
      <c r="E47" s="4">
        <f t="shared" si="8"/>
        <v>641120</v>
      </c>
      <c r="F47" s="4">
        <f t="shared" si="9"/>
        <v>61977</v>
      </c>
      <c r="G47" s="16">
        <f t="shared" si="2"/>
        <v>9.666989019216371E-2</v>
      </c>
      <c r="H47" s="4">
        <f t="shared" si="10"/>
        <v>43324</v>
      </c>
      <c r="I47" s="4">
        <f t="shared" si="11"/>
        <v>0</v>
      </c>
      <c r="J47" s="5">
        <f t="shared" si="12"/>
        <v>41157970.329999998</v>
      </c>
    </row>
    <row r="48" spans="2:10" x14ac:dyDescent="0.45">
      <c r="B48" s="3">
        <v>202012</v>
      </c>
      <c r="C48" s="3">
        <f t="shared" si="6"/>
        <v>2020</v>
      </c>
      <c r="D48" s="3">
        <f t="shared" si="7"/>
        <v>4</v>
      </c>
      <c r="E48" s="4">
        <f t="shared" si="8"/>
        <v>642923</v>
      </c>
      <c r="F48" s="4">
        <f t="shared" si="9"/>
        <v>57236</v>
      </c>
      <c r="G48" s="16">
        <f t="shared" si="2"/>
        <v>8.9024657696178233E-2</v>
      </c>
      <c r="H48" s="4">
        <f t="shared" si="10"/>
        <v>35500</v>
      </c>
      <c r="I48" s="4">
        <f t="shared" si="11"/>
        <v>0</v>
      </c>
      <c r="J48" s="5">
        <f t="shared" si="12"/>
        <v>41686187</v>
      </c>
    </row>
    <row r="49" spans="2:10" x14ac:dyDescent="0.45">
      <c r="B49" s="3">
        <v>202103</v>
      </c>
      <c r="C49" s="3">
        <f t="shared" si="6"/>
        <v>2021</v>
      </c>
      <c r="D49" s="3">
        <f t="shared" si="7"/>
        <v>1</v>
      </c>
      <c r="E49" s="4">
        <f t="shared" si="8"/>
        <v>643472</v>
      </c>
      <c r="F49" s="4">
        <f t="shared" si="9"/>
        <v>63432</v>
      </c>
      <c r="G49" s="16">
        <f t="shared" si="2"/>
        <v>9.8577715891289747E-2</v>
      </c>
      <c r="H49" s="4">
        <f t="shared" si="10"/>
        <v>47394</v>
      </c>
      <c r="I49" s="4">
        <f t="shared" si="11"/>
        <v>0</v>
      </c>
      <c r="J49" s="5">
        <f t="shared" si="12"/>
        <v>60249959.479999997</v>
      </c>
    </row>
    <row r="50" spans="2:10" x14ac:dyDescent="0.45">
      <c r="B50" s="3">
        <v>202106</v>
      </c>
      <c r="C50" s="3">
        <f t="shared" si="6"/>
        <v>2021</v>
      </c>
      <c r="D50" s="3">
        <f t="shared" si="7"/>
        <v>2</v>
      </c>
      <c r="E50" s="4">
        <f t="shared" si="8"/>
        <v>644228</v>
      </c>
      <c r="F50" s="4">
        <f t="shared" si="9"/>
        <v>63769</v>
      </c>
      <c r="G50" s="16">
        <f t="shared" si="2"/>
        <v>9.8985141906281632E-2</v>
      </c>
      <c r="H50" s="4">
        <f t="shared" si="10"/>
        <v>43034</v>
      </c>
      <c r="I50" s="4">
        <f t="shared" si="11"/>
        <v>0</v>
      </c>
      <c r="J50" s="5">
        <f t="shared" si="12"/>
        <v>43535994.539999999</v>
      </c>
    </row>
    <row r="51" spans="2:10" x14ac:dyDescent="0.45">
      <c r="B51" s="3">
        <v>202109</v>
      </c>
      <c r="C51" s="3">
        <f t="shared" si="6"/>
        <v>2021</v>
      </c>
      <c r="D51" s="3">
        <f t="shared" si="7"/>
        <v>3</v>
      </c>
      <c r="E51" s="4">
        <f t="shared" si="8"/>
        <v>645483</v>
      </c>
      <c r="F51" s="4">
        <f t="shared" si="9"/>
        <v>63912</v>
      </c>
      <c r="G51" s="16">
        <f t="shared" si="2"/>
        <v>9.9014226555927884E-2</v>
      </c>
      <c r="H51" s="4">
        <f t="shared" si="10"/>
        <v>41911</v>
      </c>
      <c r="I51" s="4">
        <f t="shared" si="11"/>
        <v>0</v>
      </c>
      <c r="J51" s="5">
        <f t="shared" si="12"/>
        <v>43363886.149999999</v>
      </c>
    </row>
    <row r="52" spans="2:10" x14ac:dyDescent="0.45">
      <c r="B52" s="3">
        <v>202112</v>
      </c>
      <c r="C52" s="3">
        <f t="shared" si="6"/>
        <v>2021</v>
      </c>
      <c r="D52" s="3">
        <f t="shared" si="7"/>
        <v>4</v>
      </c>
      <c r="E52" s="4">
        <f t="shared" si="8"/>
        <v>646955</v>
      </c>
      <c r="F52" s="4">
        <f t="shared" si="9"/>
        <v>60314</v>
      </c>
      <c r="G52" s="16">
        <f t="shared" si="2"/>
        <v>9.3227504231360753E-2</v>
      </c>
      <c r="H52" s="4">
        <f t="shared" si="10"/>
        <v>34430</v>
      </c>
      <c r="I52" s="4">
        <f t="shared" si="11"/>
        <v>0</v>
      </c>
      <c r="J52" s="5">
        <f t="shared" si="12"/>
        <v>61028329.630000003</v>
      </c>
    </row>
    <row r="53" spans="2:10" x14ac:dyDescent="0.45">
      <c r="B53" s="3">
        <v>202203</v>
      </c>
      <c r="C53" s="3">
        <f t="shared" si="6"/>
        <v>2022</v>
      </c>
      <c r="D53" s="3">
        <f t="shared" si="7"/>
        <v>1</v>
      </c>
      <c r="E53" s="4">
        <f t="shared" si="8"/>
        <v>647853</v>
      </c>
      <c r="F53" s="4">
        <f t="shared" si="9"/>
        <v>60117</v>
      </c>
      <c r="G53" s="16">
        <f t="shared" si="2"/>
        <v>9.2794198683960716E-2</v>
      </c>
      <c r="H53" s="4">
        <f t="shared" si="10"/>
        <v>52942</v>
      </c>
      <c r="I53" s="4">
        <f t="shared" si="11"/>
        <v>0</v>
      </c>
      <c r="J53" s="5">
        <f t="shared" si="12"/>
        <v>65845834.689999998</v>
      </c>
    </row>
    <row r="54" spans="2:10" x14ac:dyDescent="0.45">
      <c r="B54" s="3">
        <v>202206</v>
      </c>
      <c r="C54" s="3">
        <f t="shared" si="6"/>
        <v>2022</v>
      </c>
      <c r="D54" s="3">
        <f t="shared" si="7"/>
        <v>2</v>
      </c>
      <c r="E54" s="4">
        <f t="shared" si="8"/>
        <v>648052</v>
      </c>
      <c r="F54" s="4">
        <f t="shared" si="9"/>
        <v>69270</v>
      </c>
      <c r="G54" s="16">
        <f t="shared" si="2"/>
        <v>0.10688957059001439</v>
      </c>
      <c r="H54" s="4">
        <f t="shared" si="10"/>
        <v>40189</v>
      </c>
      <c r="I54" s="4">
        <f t="shared" si="11"/>
        <v>397</v>
      </c>
      <c r="J54" s="5">
        <f t="shared" si="12"/>
        <v>62482977.82</v>
      </c>
    </row>
    <row r="55" spans="2:10" x14ac:dyDescent="0.45">
      <c r="B55" s="3">
        <v>202209</v>
      </c>
      <c r="C55" s="3">
        <f t="shared" si="6"/>
        <v>2022</v>
      </c>
      <c r="D55" s="3">
        <f t="shared" si="7"/>
        <v>3</v>
      </c>
      <c r="E55" s="4">
        <f t="shared" si="8"/>
        <v>648803</v>
      </c>
      <c r="F55" s="4">
        <f t="shared" si="9"/>
        <v>73388</v>
      </c>
      <c r="G55" s="16">
        <f t="shared" si="2"/>
        <v>0.11311291717208459</v>
      </c>
      <c r="H55" s="4">
        <f t="shared" si="10"/>
        <v>42200</v>
      </c>
      <c r="I55" s="4">
        <f t="shared" si="11"/>
        <v>26</v>
      </c>
      <c r="J55" s="5">
        <f t="shared" si="12"/>
        <v>53490077.960000001</v>
      </c>
    </row>
    <row r="56" spans="2:10" x14ac:dyDescent="0.45">
      <c r="B56" s="3">
        <v>202212</v>
      </c>
      <c r="C56" s="3">
        <f t="shared" si="6"/>
        <v>2022</v>
      </c>
      <c r="D56" s="3">
        <f t="shared" si="7"/>
        <v>4</v>
      </c>
      <c r="E56" s="4">
        <f t="shared" si="8"/>
        <v>649710</v>
      </c>
      <c r="F56" s="4">
        <f t="shared" si="9"/>
        <v>68122</v>
      </c>
      <c r="G56" s="16">
        <f t="shared" si="2"/>
        <v>0.10484985608964</v>
      </c>
      <c r="H56" s="4">
        <f t="shared" si="10"/>
        <v>41584</v>
      </c>
      <c r="I56" s="4">
        <f t="shared" si="11"/>
        <v>0</v>
      </c>
      <c r="J56" s="5">
        <f t="shared" si="12"/>
        <v>72793040.280000001</v>
      </c>
    </row>
    <row r="57" spans="2:10" x14ac:dyDescent="0.45">
      <c r="B57" s="3">
        <v>202303</v>
      </c>
      <c r="C57" s="3">
        <f t="shared" si="6"/>
        <v>2023</v>
      </c>
      <c r="D57" s="3">
        <f t="shared" si="7"/>
        <v>1</v>
      </c>
      <c r="E57" s="4">
        <f t="shared" si="8"/>
        <v>650261</v>
      </c>
      <c r="F57" s="4">
        <f t="shared" si="9"/>
        <v>71538</v>
      </c>
      <c r="G57" s="16">
        <f t="shared" si="2"/>
        <v>0.11001428657108453</v>
      </c>
      <c r="H57" s="4">
        <f t="shared" si="10"/>
        <v>55963</v>
      </c>
      <c r="I57" s="4">
        <f t="shared" si="11"/>
        <v>0</v>
      </c>
      <c r="J57" s="5">
        <f t="shared" si="12"/>
        <v>75583633.640000001</v>
      </c>
    </row>
    <row r="58" spans="2:10" x14ac:dyDescent="0.45">
      <c r="B58" s="3">
        <v>202306</v>
      </c>
      <c r="C58" s="3">
        <f t="shared" si="6"/>
        <v>2023</v>
      </c>
      <c r="D58" s="3">
        <f t="shared" si="7"/>
        <v>2</v>
      </c>
      <c r="E58" s="4">
        <f t="shared" si="8"/>
        <v>650191</v>
      </c>
      <c r="F58" s="4">
        <f t="shared" si="9"/>
        <v>78112</v>
      </c>
      <c r="G58" s="16">
        <f t="shared" si="2"/>
        <v>0.1201370058951908</v>
      </c>
      <c r="H58" s="4">
        <f t="shared" si="10"/>
        <v>40489</v>
      </c>
      <c r="I58" s="4">
        <f t="shared" si="11"/>
        <v>346</v>
      </c>
      <c r="J58" s="5">
        <f t="shared" si="12"/>
        <v>42070130.030000001</v>
      </c>
    </row>
    <row r="59" spans="2:10" x14ac:dyDescent="0.45">
      <c r="B59" s="3">
        <v>202309</v>
      </c>
      <c r="C59" s="3">
        <f t="shared" si="6"/>
        <v>2023</v>
      </c>
      <c r="D59" s="3">
        <f t="shared" si="7"/>
        <v>3</v>
      </c>
      <c r="E59" s="4">
        <f t="shared" si="8"/>
        <v>650536</v>
      </c>
      <c r="F59" s="4">
        <f t="shared" si="9"/>
        <v>77214</v>
      </c>
      <c r="G59" s="16">
        <f t="shared" si="2"/>
        <v>0.11869289324495493</v>
      </c>
      <c r="H59" s="4">
        <f t="shared" si="10"/>
        <v>42056</v>
      </c>
      <c r="I59" s="4">
        <f t="shared" si="11"/>
        <v>854</v>
      </c>
      <c r="J59" s="5">
        <f t="shared" si="12"/>
        <v>46556058.009999998</v>
      </c>
    </row>
    <row r="60" spans="2:10" x14ac:dyDescent="0.45">
      <c r="B60" s="3">
        <v>202312</v>
      </c>
      <c r="C60" s="3">
        <f t="shared" si="6"/>
        <v>2023</v>
      </c>
      <c r="D60" s="3">
        <f t="shared" si="7"/>
        <v>4</v>
      </c>
      <c r="E60" s="4">
        <f t="shared" si="8"/>
        <v>651858</v>
      </c>
      <c r="F60" s="4">
        <f t="shared" si="9"/>
        <v>70413</v>
      </c>
      <c r="G60" s="16">
        <f t="shared" si="2"/>
        <v>0.10801892436696335</v>
      </c>
      <c r="H60" s="4">
        <f t="shared" si="10"/>
        <v>40204</v>
      </c>
      <c r="I60" s="4">
        <f t="shared" si="11"/>
        <v>0</v>
      </c>
      <c r="J60" s="5">
        <f t="shared" si="12"/>
        <v>65982353.890000001</v>
      </c>
    </row>
    <row r="61" spans="2:10" x14ac:dyDescent="0.45">
      <c r="B61" s="3">
        <v>202403</v>
      </c>
      <c r="C61" s="3">
        <f t="shared" si="6"/>
        <v>2024</v>
      </c>
      <c r="D61" s="3">
        <f t="shared" si="7"/>
        <v>1</v>
      </c>
      <c r="E61" s="4">
        <f t="shared" si="8"/>
        <v>652786</v>
      </c>
      <c r="F61" s="4">
        <f t="shared" si="9"/>
        <v>70016</v>
      </c>
      <c r="G61" s="16">
        <f t="shared" si="2"/>
        <v>0.10725720220715518</v>
      </c>
      <c r="H61" s="4">
        <f t="shared" si="10"/>
        <v>49553</v>
      </c>
      <c r="I61" s="4">
        <f t="shared" si="11"/>
        <v>357</v>
      </c>
      <c r="J61" s="5">
        <f t="shared" si="12"/>
        <v>70301599.159999996</v>
      </c>
    </row>
    <row r="62" spans="2:10" x14ac:dyDescent="0.45">
      <c r="B62" s="3">
        <v>202406</v>
      </c>
      <c r="C62" s="3">
        <f t="shared" si="6"/>
        <v>2024</v>
      </c>
      <c r="D62" s="3">
        <f t="shared" si="7"/>
        <v>2</v>
      </c>
      <c r="E62" s="4">
        <f t="shared" si="8"/>
        <v>653004</v>
      </c>
      <c r="F62" s="4">
        <f t="shared" si="9"/>
        <v>73881</v>
      </c>
      <c r="G62" s="16">
        <f t="shared" si="2"/>
        <v>0.11314019515960086</v>
      </c>
      <c r="H62" s="4">
        <f t="shared" si="10"/>
        <v>39859</v>
      </c>
      <c r="I62" s="4">
        <f t="shared" si="11"/>
        <v>484</v>
      </c>
      <c r="J62" s="5">
        <f t="shared" si="12"/>
        <v>50073984.159999996</v>
      </c>
    </row>
    <row r="63" spans="2:10" x14ac:dyDescent="0.45">
      <c r="B63" s="3">
        <v>202409</v>
      </c>
      <c r="C63" s="3">
        <f t="shared" si="6"/>
        <v>2024</v>
      </c>
      <c r="D63" s="3">
        <f t="shared" si="7"/>
        <v>3</v>
      </c>
      <c r="E63" s="4">
        <f t="shared" si="8"/>
        <v>652834</v>
      </c>
      <c r="F63" s="4">
        <f t="shared" si="9"/>
        <v>71123</v>
      </c>
      <c r="G63" s="16">
        <f t="shared" si="2"/>
        <v>0.10894499980086822</v>
      </c>
      <c r="H63" s="4">
        <f t="shared" si="10"/>
        <v>48960</v>
      </c>
      <c r="I63" s="4">
        <f t="shared" si="11"/>
        <v>2753</v>
      </c>
      <c r="J63" s="5">
        <f t="shared" si="12"/>
        <v>55648609.829999998</v>
      </c>
    </row>
    <row r="64" spans="2:10" x14ac:dyDescent="0.45">
      <c r="B64" s="3">
        <v>202412</v>
      </c>
      <c r="C64" s="3">
        <f t="shared" si="6"/>
        <v>2024</v>
      </c>
      <c r="D64" s="3">
        <f t="shared" si="7"/>
        <v>4</v>
      </c>
      <c r="E64" s="4">
        <f t="shared" si="8"/>
        <v>654924</v>
      </c>
      <c r="F64" s="4">
        <f t="shared" si="9"/>
        <v>67284</v>
      </c>
      <c r="G64" s="16">
        <f t="shared" si="2"/>
        <v>0.1027355845869139</v>
      </c>
      <c r="H64" s="4">
        <f t="shared" si="10"/>
        <v>46851</v>
      </c>
      <c r="I64" s="4">
        <f t="shared" si="11"/>
        <v>314</v>
      </c>
      <c r="J64" s="5">
        <f t="shared" si="12"/>
        <v>76966932.049999997</v>
      </c>
    </row>
    <row r="65" spans="2:10" x14ac:dyDescent="0.45">
      <c r="B65" s="3">
        <v>202503</v>
      </c>
      <c r="C65" s="3">
        <f t="shared" ref="C65:C68" si="13">ROUND(B65/100,0)</f>
        <v>2025</v>
      </c>
      <c r="D65" s="3">
        <f t="shared" si="7"/>
        <v>1</v>
      </c>
      <c r="E65" s="4">
        <f t="shared" si="8"/>
        <v>655943</v>
      </c>
      <c r="F65" s="4">
        <f t="shared" si="9"/>
        <v>69688</v>
      </c>
      <c r="G65" s="16">
        <f t="shared" ref="G65:G68" si="14">F65/E65</f>
        <v>0.10624093861814213</v>
      </c>
      <c r="H65" s="4">
        <f t="shared" si="10"/>
        <v>50988</v>
      </c>
      <c r="I65" s="4">
        <f t="shared" si="11"/>
        <v>382</v>
      </c>
      <c r="J65" s="5">
        <f t="shared" si="12"/>
        <v>86708173.840000004</v>
      </c>
    </row>
    <row r="66" spans="2:10" x14ac:dyDescent="0.45">
      <c r="B66" s="3">
        <v>202506</v>
      </c>
      <c r="C66" s="3">
        <f t="shared" si="13"/>
        <v>2025</v>
      </c>
      <c r="D66" s="3">
        <f t="shared" si="7"/>
        <v>2</v>
      </c>
      <c r="E66" s="4">
        <f t="shared" si="8"/>
        <v>655581</v>
      </c>
      <c r="F66" s="4">
        <f t="shared" si="9"/>
        <v>72797</v>
      </c>
      <c r="G66" s="16">
        <f t="shared" si="14"/>
        <v>0.11104196125269036</v>
      </c>
      <c r="H66" s="4">
        <f t="shared" si="10"/>
        <v>45016</v>
      </c>
      <c r="I66" s="4">
        <f t="shared" si="11"/>
        <v>881</v>
      </c>
      <c r="J66" s="5">
        <f t="shared" si="12"/>
        <v>58696181.640000001</v>
      </c>
    </row>
    <row r="67" spans="2:10" x14ac:dyDescent="0.45">
      <c r="B67" s="3">
        <v>202509</v>
      </c>
      <c r="C67" s="3">
        <f t="shared" si="13"/>
        <v>2025</v>
      </c>
      <c r="D67" s="3">
        <f t="shared" si="7"/>
        <v>3</v>
      </c>
      <c r="E67" s="4">
        <f t="shared" si="8"/>
        <v>656751</v>
      </c>
      <c r="F67" s="4">
        <f t="shared" si="9"/>
        <v>72102</v>
      </c>
      <c r="G67" s="16">
        <f t="shared" si="14"/>
        <v>0.10978590059246199</v>
      </c>
      <c r="H67" s="4">
        <f t="shared" si="10"/>
        <v>46552</v>
      </c>
      <c r="I67" s="4">
        <f t="shared" si="11"/>
        <v>542</v>
      </c>
      <c r="J67" s="5">
        <f t="shared" si="12"/>
        <v>60199242.399999999</v>
      </c>
    </row>
    <row r="68" spans="2:10" x14ac:dyDescent="0.45">
      <c r="B68" s="3">
        <v>202512</v>
      </c>
      <c r="C68" s="3">
        <f t="shared" si="13"/>
        <v>2025</v>
      </c>
      <c r="D68" s="3">
        <f t="shared" si="7"/>
        <v>4</v>
      </c>
      <c r="E68" s="4">
        <f t="shared" si="8"/>
        <v>659438</v>
      </c>
      <c r="F68" s="4">
        <f t="shared" si="9"/>
        <v>66982</v>
      </c>
      <c r="G68" s="16">
        <f t="shared" si="14"/>
        <v>0.10157437090370891</v>
      </c>
      <c r="H68" s="4">
        <f t="shared" si="10"/>
        <v>48664</v>
      </c>
      <c r="I68" s="4">
        <f t="shared" si="11"/>
        <v>0</v>
      </c>
      <c r="J68" s="5">
        <f t="shared" si="12"/>
        <v>99267494.230000004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973FF-F28C-49FF-8EA3-9ACEB0DFB07D}">
  <dimension ref="B2:Q68"/>
  <sheetViews>
    <sheetView workbookViewId="0">
      <selection activeCell="P13" sqref="P13"/>
    </sheetView>
  </sheetViews>
  <sheetFormatPr defaultRowHeight="14.25" x14ac:dyDescent="0.45"/>
  <cols>
    <col min="1" max="1" width="4.33203125" customWidth="1"/>
    <col min="2" max="2" width="9.06640625" customWidth="1"/>
    <col min="3" max="3" width="4.73046875" bestFit="1" customWidth="1"/>
    <col min="4" max="4" width="6.86328125" bestFit="1" customWidth="1"/>
    <col min="5" max="5" width="10.19921875" customWidth="1"/>
    <col min="6" max="6" width="12.06640625" customWidth="1"/>
    <col min="7" max="7" width="0" hidden="1" customWidth="1"/>
    <col min="8" max="8" width="10.796875" customWidth="1"/>
    <col min="9" max="9" width="11.86328125" customWidth="1"/>
    <col min="10" max="10" width="14.59765625" customWidth="1"/>
    <col min="11" max="11" width="2.86328125" customWidth="1"/>
    <col min="12" max="12" width="10.796875" customWidth="1"/>
    <col min="13" max="13" width="24.6640625" bestFit="1" customWidth="1"/>
    <col min="14" max="14" width="3" customWidth="1"/>
    <col min="16" max="16" width="14.59765625" bestFit="1" customWidth="1"/>
    <col min="17" max="17" width="17.19921875" bestFit="1" customWidth="1"/>
  </cols>
  <sheetData>
    <row r="2" spans="2:17" x14ac:dyDescent="0.45">
      <c r="C2" s="7" t="s">
        <v>132</v>
      </c>
      <c r="O2" t="s">
        <v>20</v>
      </c>
      <c r="P2" t="s">
        <v>98</v>
      </c>
      <c r="Q2" t="s">
        <v>27</v>
      </c>
    </row>
    <row r="3" spans="2:17" x14ac:dyDescent="0.45">
      <c r="Q3" t="s">
        <v>23</v>
      </c>
    </row>
    <row r="4" spans="2:17" ht="85.5" x14ac:dyDescent="0.45">
      <c r="B4" s="11" t="s">
        <v>29</v>
      </c>
      <c r="C4" s="11" t="s">
        <v>1</v>
      </c>
      <c r="D4" s="12" t="s">
        <v>29</v>
      </c>
      <c r="E4" s="12" t="s">
        <v>4</v>
      </c>
      <c r="F4" s="11" t="s">
        <v>78</v>
      </c>
      <c r="G4" s="11" t="s">
        <v>83</v>
      </c>
      <c r="H4" s="11" t="s">
        <v>79</v>
      </c>
      <c r="I4" s="11" t="s">
        <v>32</v>
      </c>
      <c r="J4" s="12" t="s">
        <v>11</v>
      </c>
      <c r="L4" s="11" t="s">
        <v>78</v>
      </c>
      <c r="Q4" t="s">
        <v>18</v>
      </c>
    </row>
    <row r="5" spans="2:17" x14ac:dyDescent="0.45">
      <c r="B5" s="3">
        <v>201003</v>
      </c>
      <c r="C5" s="3">
        <f>ROUND(B5/100,0)</f>
        <v>2010</v>
      </c>
      <c r="D5" s="3">
        <v>1</v>
      </c>
      <c r="E5" s="4">
        <f t="shared" ref="E5:E36" si="0">SUMIFS(Customers,Quarter,$B5,Compsny,$O$2)</f>
        <v>464366</v>
      </c>
      <c r="F5" s="4">
        <f t="shared" ref="F5:F36" si="1">SUMIFS(Arrears_Greater_than_60_days,Quarter,$B5,Compsny,$O$2)</f>
        <v>27734</v>
      </c>
      <c r="G5" s="16">
        <f t="shared" ref="G5:G64" si="2">F5/E5</f>
        <v>5.9724441496578129E-2</v>
      </c>
      <c r="H5" s="4">
        <f t="shared" ref="H5:H36" si="3">SUMIFS(Final_Termination_Notices,Quarter,$B5,Compsny,$O$2)</f>
        <v>23420</v>
      </c>
      <c r="I5" s="4">
        <f t="shared" ref="I5:I36" si="4">SUMIFS(Accounts_Terminated,Quarter,$B5,Compsny,$O$2)</f>
        <v>367</v>
      </c>
      <c r="J5" s="5">
        <f t="shared" ref="J5:J36" si="5">SUMIFS(Sales,Quarter,$B5,Compsny,$O$2)</f>
        <v>54704512.259999998</v>
      </c>
      <c r="L5" s="4">
        <f>_xlfn.STDEV.P(F5:F44)</f>
        <v>8038.5006123265921</v>
      </c>
      <c r="M5" s="7" t="s">
        <v>85</v>
      </c>
      <c r="Q5" t="s">
        <v>26</v>
      </c>
    </row>
    <row r="6" spans="2:17" x14ac:dyDescent="0.45">
      <c r="B6" s="3">
        <v>201006</v>
      </c>
      <c r="C6" s="3">
        <f t="shared" ref="C6:C64" si="6">ROUND(B6/100,0)</f>
        <v>2010</v>
      </c>
      <c r="D6" s="3">
        <v>2</v>
      </c>
      <c r="E6" s="4">
        <f t="shared" si="0"/>
        <v>461277</v>
      </c>
      <c r="F6" s="4">
        <f t="shared" si="1"/>
        <v>28892</v>
      </c>
      <c r="G6" s="16">
        <f t="shared" si="2"/>
        <v>6.2634815956572734E-2</v>
      </c>
      <c r="H6" s="4">
        <f t="shared" si="3"/>
        <v>18518</v>
      </c>
      <c r="I6" s="4">
        <f t="shared" si="4"/>
        <v>3769</v>
      </c>
      <c r="J6" s="5">
        <f t="shared" si="5"/>
        <v>17422324.350000001</v>
      </c>
      <c r="M6" s="7"/>
      <c r="Q6" t="s">
        <v>21</v>
      </c>
    </row>
    <row r="7" spans="2:17" x14ac:dyDescent="0.45">
      <c r="B7" s="3">
        <v>201009</v>
      </c>
      <c r="C7" s="3">
        <f t="shared" si="6"/>
        <v>2010</v>
      </c>
      <c r="D7" s="3">
        <v>3</v>
      </c>
      <c r="E7" s="4">
        <f t="shared" si="0"/>
        <v>456160</v>
      </c>
      <c r="F7" s="4">
        <f t="shared" si="1"/>
        <v>28706</v>
      </c>
      <c r="G7" s="16">
        <f t="shared" si="2"/>
        <v>6.2929673798667138E-2</v>
      </c>
      <c r="H7" s="4">
        <f t="shared" si="3"/>
        <v>15541</v>
      </c>
      <c r="I7" s="4">
        <f t="shared" si="4"/>
        <v>2178</v>
      </c>
      <c r="J7" s="5">
        <f t="shared" si="5"/>
        <v>16374862.310000001</v>
      </c>
      <c r="L7" s="4">
        <f>AVERAGE(F41:F44)</f>
        <v>42516.25</v>
      </c>
      <c r="M7" s="18" t="s">
        <v>88</v>
      </c>
      <c r="Q7" t="s">
        <v>20</v>
      </c>
    </row>
    <row r="8" spans="2:17" x14ac:dyDescent="0.45">
      <c r="B8" s="3">
        <v>201012</v>
      </c>
      <c r="C8" s="3">
        <f t="shared" si="6"/>
        <v>2010</v>
      </c>
      <c r="D8" s="3">
        <v>4</v>
      </c>
      <c r="E8" s="4">
        <f t="shared" si="0"/>
        <v>463079</v>
      </c>
      <c r="F8" s="4">
        <f t="shared" si="1"/>
        <v>24055</v>
      </c>
      <c r="G8" s="16">
        <f t="shared" si="2"/>
        <v>5.1945780309623199E-2</v>
      </c>
      <c r="H8" s="4">
        <f t="shared" si="3"/>
        <v>15787</v>
      </c>
      <c r="I8" s="4">
        <f t="shared" si="4"/>
        <v>2</v>
      </c>
      <c r="J8" s="5">
        <f t="shared" si="5"/>
        <v>54435146.390000001</v>
      </c>
      <c r="L8" s="4">
        <f>AVERAGE(F65:F68)</f>
        <v>54779.25</v>
      </c>
      <c r="M8" s="18" t="s">
        <v>136</v>
      </c>
      <c r="Q8" t="s">
        <v>25</v>
      </c>
    </row>
    <row r="9" spans="2:17" x14ac:dyDescent="0.45">
      <c r="B9" s="3">
        <v>201103</v>
      </c>
      <c r="C9" s="3">
        <f t="shared" si="6"/>
        <v>2011</v>
      </c>
      <c r="D9" s="3">
        <f>D5</f>
        <v>1</v>
      </c>
      <c r="E9" s="4">
        <f t="shared" si="0"/>
        <v>465291</v>
      </c>
      <c r="F9" s="4">
        <f t="shared" si="1"/>
        <v>25813</v>
      </c>
      <c r="G9" s="16">
        <f t="shared" si="2"/>
        <v>5.547711002361963E-2</v>
      </c>
      <c r="H9" s="4">
        <f t="shared" si="3"/>
        <v>23365</v>
      </c>
      <c r="I9" s="4">
        <f t="shared" si="4"/>
        <v>8</v>
      </c>
      <c r="J9" s="5">
        <f t="shared" si="5"/>
        <v>58832461.200000003</v>
      </c>
      <c r="L9" s="4">
        <f>L8-L7</f>
        <v>12263</v>
      </c>
      <c r="M9" s="7" t="s">
        <v>137</v>
      </c>
      <c r="Q9" t="s">
        <v>19</v>
      </c>
    </row>
    <row r="10" spans="2:17" x14ac:dyDescent="0.45">
      <c r="B10" s="3">
        <v>201106</v>
      </c>
      <c r="C10" s="3">
        <f t="shared" si="6"/>
        <v>2011</v>
      </c>
      <c r="D10" s="3">
        <f t="shared" ref="D10:D68" si="7">D6</f>
        <v>2</v>
      </c>
      <c r="E10" s="4">
        <f t="shared" si="0"/>
        <v>464180</v>
      </c>
      <c r="F10" s="4">
        <f t="shared" si="1"/>
        <v>31149</v>
      </c>
      <c r="G10" s="16">
        <f t="shared" si="2"/>
        <v>6.7105433237106299E-2</v>
      </c>
      <c r="H10" s="4">
        <f t="shared" si="3"/>
        <v>21867</v>
      </c>
      <c r="I10" s="4">
        <f t="shared" si="4"/>
        <v>5257</v>
      </c>
      <c r="J10" s="5">
        <f t="shared" si="5"/>
        <v>19919589.359999999</v>
      </c>
      <c r="L10" s="4">
        <f>L5*2</f>
        <v>16077.001224653184</v>
      </c>
      <c r="M10" s="7" t="s">
        <v>90</v>
      </c>
      <c r="Q10" t="s">
        <v>24</v>
      </c>
    </row>
    <row r="11" spans="2:17" x14ac:dyDescent="0.45">
      <c r="B11" s="3">
        <v>201109</v>
      </c>
      <c r="C11" s="3">
        <f t="shared" si="6"/>
        <v>2011</v>
      </c>
      <c r="D11" s="3">
        <f t="shared" si="7"/>
        <v>3</v>
      </c>
      <c r="E11" s="4">
        <f t="shared" si="0"/>
        <v>458286</v>
      </c>
      <c r="F11" s="4">
        <f t="shared" si="1"/>
        <v>32162</v>
      </c>
      <c r="G11" s="16">
        <f t="shared" si="2"/>
        <v>7.0178883928376609E-2</v>
      </c>
      <c r="H11" s="4">
        <f t="shared" si="3"/>
        <v>18231</v>
      </c>
      <c r="I11" s="4">
        <f t="shared" si="4"/>
        <v>2748</v>
      </c>
      <c r="J11" s="5">
        <f t="shared" si="5"/>
        <v>15698242.119999999</v>
      </c>
      <c r="L11" t="s">
        <v>116</v>
      </c>
      <c r="M11" s="7"/>
      <c r="Q11" t="s">
        <v>22</v>
      </c>
    </row>
    <row r="12" spans="2:17" x14ac:dyDescent="0.45">
      <c r="B12" s="3">
        <v>201112</v>
      </c>
      <c r="C12" s="3">
        <f t="shared" si="6"/>
        <v>2011</v>
      </c>
      <c r="D12" s="3">
        <f t="shared" si="7"/>
        <v>4</v>
      </c>
      <c r="E12" s="4">
        <f t="shared" si="0"/>
        <v>464397</v>
      </c>
      <c r="F12" s="4">
        <f t="shared" si="1"/>
        <v>24748</v>
      </c>
      <c r="G12" s="16">
        <f t="shared" si="2"/>
        <v>5.3290611265791987E-2</v>
      </c>
      <c r="H12" s="4">
        <f t="shared" si="3"/>
        <v>17416</v>
      </c>
      <c r="I12" s="4">
        <f t="shared" si="4"/>
        <v>209</v>
      </c>
      <c r="J12" s="5">
        <f t="shared" si="5"/>
        <v>43785925.630000003</v>
      </c>
      <c r="M12" s="7"/>
    </row>
    <row r="13" spans="2:17" x14ac:dyDescent="0.45">
      <c r="B13" s="3">
        <v>201203</v>
      </c>
      <c r="C13" s="3">
        <f t="shared" si="6"/>
        <v>2012</v>
      </c>
      <c r="D13" s="3">
        <f t="shared" si="7"/>
        <v>1</v>
      </c>
      <c r="E13" s="4">
        <f t="shared" si="0"/>
        <v>467248</v>
      </c>
      <c r="F13" s="4">
        <f t="shared" si="1"/>
        <v>19398</v>
      </c>
      <c r="G13" s="16">
        <f t="shared" si="2"/>
        <v>4.1515426497277678E-2</v>
      </c>
      <c r="H13" s="4">
        <f t="shared" si="3"/>
        <v>20592</v>
      </c>
      <c r="I13" s="4">
        <f t="shared" si="4"/>
        <v>346</v>
      </c>
      <c r="J13" s="5">
        <f t="shared" si="5"/>
        <v>48766160.909999996</v>
      </c>
      <c r="M13" s="7"/>
      <c r="O13" s="15">
        <f>L9/L7</f>
        <v>0.28843089406991446</v>
      </c>
      <c r="P13" t="s">
        <v>169</v>
      </c>
    </row>
    <row r="14" spans="2:17" x14ac:dyDescent="0.45">
      <c r="B14" s="3">
        <v>201206</v>
      </c>
      <c r="C14" s="3">
        <f t="shared" si="6"/>
        <v>2012</v>
      </c>
      <c r="D14" s="3">
        <f t="shared" si="7"/>
        <v>2</v>
      </c>
      <c r="E14" s="4">
        <f t="shared" si="0"/>
        <v>464205</v>
      </c>
      <c r="F14" s="4">
        <f t="shared" si="1"/>
        <v>20746</v>
      </c>
      <c r="G14" s="16">
        <f t="shared" si="2"/>
        <v>4.4691461746426686E-2</v>
      </c>
      <c r="H14" s="4">
        <f t="shared" si="3"/>
        <v>17496</v>
      </c>
      <c r="I14" s="4">
        <f t="shared" si="4"/>
        <v>2971</v>
      </c>
      <c r="J14" s="5">
        <f t="shared" si="5"/>
        <v>15583026.869999999</v>
      </c>
      <c r="M14" s="7"/>
    </row>
    <row r="15" spans="2:17" x14ac:dyDescent="0.45">
      <c r="B15" s="3">
        <v>201209</v>
      </c>
      <c r="C15" s="3">
        <f t="shared" si="6"/>
        <v>2012</v>
      </c>
      <c r="D15" s="3">
        <f t="shared" si="7"/>
        <v>3</v>
      </c>
      <c r="E15" s="4">
        <f t="shared" si="0"/>
        <v>460729</v>
      </c>
      <c r="F15" s="4">
        <f t="shared" si="1"/>
        <v>20814</v>
      </c>
      <c r="G15" s="16">
        <f t="shared" si="2"/>
        <v>4.5176231580820826E-2</v>
      </c>
      <c r="H15" s="4">
        <f t="shared" si="3"/>
        <v>12204</v>
      </c>
      <c r="I15" s="4">
        <f t="shared" si="4"/>
        <v>1424</v>
      </c>
      <c r="J15" s="5">
        <f t="shared" si="5"/>
        <v>14307549.529999999</v>
      </c>
      <c r="M15" s="7"/>
    </row>
    <row r="16" spans="2:17" x14ac:dyDescent="0.45">
      <c r="B16" s="3">
        <v>201212</v>
      </c>
      <c r="C16" s="3">
        <f t="shared" si="6"/>
        <v>2012</v>
      </c>
      <c r="D16" s="3">
        <f t="shared" si="7"/>
        <v>4</v>
      </c>
      <c r="E16" s="4">
        <f t="shared" si="0"/>
        <v>466110</v>
      </c>
      <c r="F16" s="4">
        <f t="shared" si="1"/>
        <v>16654</v>
      </c>
      <c r="G16" s="16">
        <f t="shared" si="2"/>
        <v>3.5729763360580119E-2</v>
      </c>
      <c r="H16" s="4">
        <f t="shared" si="3"/>
        <v>13856</v>
      </c>
      <c r="I16" s="4">
        <f t="shared" si="4"/>
        <v>186</v>
      </c>
      <c r="J16" s="5">
        <f t="shared" si="5"/>
        <v>42765931.950000003</v>
      </c>
      <c r="M16" s="7"/>
    </row>
    <row r="17" spans="2:13" x14ac:dyDescent="0.45">
      <c r="B17" s="3">
        <v>201303</v>
      </c>
      <c r="C17" s="3">
        <f t="shared" si="6"/>
        <v>2013</v>
      </c>
      <c r="D17" s="3">
        <f t="shared" si="7"/>
        <v>1</v>
      </c>
      <c r="E17" s="4">
        <f t="shared" si="0"/>
        <v>468555</v>
      </c>
      <c r="F17" s="4">
        <f t="shared" si="1"/>
        <v>17442</v>
      </c>
      <c r="G17" s="16">
        <f t="shared" si="2"/>
        <v>3.7225085635624419E-2</v>
      </c>
      <c r="H17" s="4">
        <f t="shared" si="3"/>
        <v>17035</v>
      </c>
      <c r="I17" s="4">
        <f t="shared" si="4"/>
        <v>1</v>
      </c>
      <c r="J17" s="5">
        <f t="shared" si="5"/>
        <v>50165597.789999999</v>
      </c>
      <c r="M17" s="7"/>
    </row>
    <row r="18" spans="2:13" x14ac:dyDescent="0.45">
      <c r="B18" s="3">
        <v>201306</v>
      </c>
      <c r="C18" s="3">
        <f t="shared" si="6"/>
        <v>2013</v>
      </c>
      <c r="D18" s="3">
        <f t="shared" si="7"/>
        <v>2</v>
      </c>
      <c r="E18" s="4">
        <f t="shared" si="0"/>
        <v>467146</v>
      </c>
      <c r="F18" s="4">
        <f t="shared" si="1"/>
        <v>22964</v>
      </c>
      <c r="G18" s="16">
        <f t="shared" si="2"/>
        <v>4.9158079058795323E-2</v>
      </c>
      <c r="H18" s="4">
        <f t="shared" si="3"/>
        <v>19371</v>
      </c>
      <c r="I18" s="4">
        <f t="shared" si="4"/>
        <v>3547</v>
      </c>
      <c r="J18" s="5">
        <f t="shared" si="5"/>
        <v>21987279.329999998</v>
      </c>
      <c r="M18" s="7"/>
    </row>
    <row r="19" spans="2:13" x14ac:dyDescent="0.45">
      <c r="B19" s="3">
        <v>201309</v>
      </c>
      <c r="C19" s="3">
        <f t="shared" si="6"/>
        <v>2013</v>
      </c>
      <c r="D19" s="3">
        <f t="shared" si="7"/>
        <v>3</v>
      </c>
      <c r="E19" s="4">
        <f t="shared" si="0"/>
        <v>463858</v>
      </c>
      <c r="F19" s="4">
        <f t="shared" si="1"/>
        <v>24273</v>
      </c>
      <c r="G19" s="16">
        <f t="shared" si="2"/>
        <v>5.2328514329816452E-2</v>
      </c>
      <c r="H19" s="4">
        <f t="shared" si="3"/>
        <v>15136</v>
      </c>
      <c r="I19" s="4">
        <f t="shared" si="4"/>
        <v>2139</v>
      </c>
      <c r="J19" s="5">
        <f t="shared" si="5"/>
        <v>16148272.689999999</v>
      </c>
      <c r="M19" s="7"/>
    </row>
    <row r="20" spans="2:13" x14ac:dyDescent="0.45">
      <c r="B20" s="3">
        <v>201312</v>
      </c>
      <c r="C20" s="3">
        <f t="shared" si="6"/>
        <v>2013</v>
      </c>
      <c r="D20" s="3">
        <f t="shared" si="7"/>
        <v>4</v>
      </c>
      <c r="E20" s="4">
        <f t="shared" si="0"/>
        <v>469401</v>
      </c>
      <c r="F20" s="4">
        <f t="shared" si="1"/>
        <v>19531</v>
      </c>
      <c r="G20" s="16">
        <f t="shared" si="2"/>
        <v>4.1608347660102983E-2</v>
      </c>
      <c r="H20" s="4">
        <f t="shared" si="3"/>
        <v>16063</v>
      </c>
      <c r="I20" s="4">
        <f t="shared" si="4"/>
        <v>223</v>
      </c>
      <c r="J20" s="5">
        <f t="shared" si="5"/>
        <v>55042644.710000001</v>
      </c>
      <c r="M20" s="7"/>
    </row>
    <row r="21" spans="2:13" x14ac:dyDescent="0.45">
      <c r="B21" s="3">
        <v>201403</v>
      </c>
      <c r="C21" s="3">
        <f t="shared" si="6"/>
        <v>2014</v>
      </c>
      <c r="D21" s="3">
        <f t="shared" si="7"/>
        <v>1</v>
      </c>
      <c r="E21" s="4">
        <f t="shared" si="0"/>
        <v>473111</v>
      </c>
      <c r="F21" s="4">
        <f t="shared" si="1"/>
        <v>22330</v>
      </c>
      <c r="G21" s="16">
        <f t="shared" si="2"/>
        <v>4.7198226209071444E-2</v>
      </c>
      <c r="H21" s="4">
        <f t="shared" si="3"/>
        <v>20462</v>
      </c>
      <c r="I21" s="4">
        <f t="shared" si="4"/>
        <v>3</v>
      </c>
      <c r="J21" s="5">
        <f t="shared" si="5"/>
        <v>70048450.760000005</v>
      </c>
    </row>
    <row r="22" spans="2:13" x14ac:dyDescent="0.45">
      <c r="B22" s="3">
        <v>201406</v>
      </c>
      <c r="C22" s="3">
        <f t="shared" si="6"/>
        <v>2014</v>
      </c>
      <c r="D22" s="3">
        <f t="shared" si="7"/>
        <v>2</v>
      </c>
      <c r="E22" s="4">
        <f t="shared" si="0"/>
        <v>469170</v>
      </c>
      <c r="F22" s="4">
        <f t="shared" si="1"/>
        <v>30044</v>
      </c>
      <c r="G22" s="16">
        <f t="shared" si="2"/>
        <v>6.4036489971652066E-2</v>
      </c>
      <c r="H22" s="4">
        <f t="shared" si="3"/>
        <v>20667</v>
      </c>
      <c r="I22" s="4">
        <f t="shared" si="4"/>
        <v>4190</v>
      </c>
      <c r="J22" s="5">
        <f t="shared" si="5"/>
        <v>19247782.969999999</v>
      </c>
    </row>
    <row r="23" spans="2:13" x14ac:dyDescent="0.45">
      <c r="B23" s="3">
        <v>201409</v>
      </c>
      <c r="C23" s="3">
        <f t="shared" si="6"/>
        <v>2014</v>
      </c>
      <c r="D23" s="3">
        <f t="shared" si="7"/>
        <v>3</v>
      </c>
      <c r="E23" s="4">
        <f t="shared" si="0"/>
        <v>466185</v>
      </c>
      <c r="F23" s="4">
        <f t="shared" si="1"/>
        <v>33599</v>
      </c>
      <c r="G23" s="16">
        <f t="shared" si="2"/>
        <v>7.2072245996760945E-2</v>
      </c>
      <c r="H23" s="4">
        <f t="shared" si="3"/>
        <v>18263</v>
      </c>
      <c r="I23" s="4">
        <f t="shared" si="4"/>
        <v>2611</v>
      </c>
      <c r="J23" s="5">
        <f t="shared" si="5"/>
        <v>15353271.109999999</v>
      </c>
    </row>
    <row r="24" spans="2:13" x14ac:dyDescent="0.45">
      <c r="B24" s="3">
        <v>201412</v>
      </c>
      <c r="C24" s="3">
        <f t="shared" si="6"/>
        <v>2014</v>
      </c>
      <c r="D24" s="3">
        <f t="shared" si="7"/>
        <v>4</v>
      </c>
      <c r="E24" s="4">
        <f t="shared" si="0"/>
        <v>471848</v>
      </c>
      <c r="F24" s="4">
        <f t="shared" si="1"/>
        <v>19199</v>
      </c>
      <c r="G24" s="16">
        <f t="shared" si="2"/>
        <v>4.0688950679032228E-2</v>
      </c>
      <c r="H24" s="4">
        <f t="shared" si="3"/>
        <v>13352</v>
      </c>
      <c r="I24" s="4">
        <f t="shared" si="4"/>
        <v>266</v>
      </c>
      <c r="J24" s="5">
        <f t="shared" si="5"/>
        <v>49242617.670000002</v>
      </c>
    </row>
    <row r="25" spans="2:13" x14ac:dyDescent="0.45">
      <c r="B25" s="3">
        <v>201503</v>
      </c>
      <c r="C25" s="3">
        <f t="shared" si="6"/>
        <v>2015</v>
      </c>
      <c r="D25" s="3">
        <f t="shared" si="7"/>
        <v>1</v>
      </c>
      <c r="E25" s="4">
        <f t="shared" si="0"/>
        <v>474268</v>
      </c>
      <c r="F25" s="4">
        <f t="shared" si="1"/>
        <v>17587</v>
      </c>
      <c r="G25" s="16">
        <f t="shared" si="2"/>
        <v>3.7082409102026703E-2</v>
      </c>
      <c r="H25" s="4">
        <f t="shared" si="3"/>
        <v>16299</v>
      </c>
      <c r="I25" s="4">
        <f t="shared" si="4"/>
        <v>0</v>
      </c>
      <c r="J25" s="5">
        <f t="shared" si="5"/>
        <v>50955736.43</v>
      </c>
    </row>
    <row r="26" spans="2:13" x14ac:dyDescent="0.45">
      <c r="B26" s="3">
        <v>201506</v>
      </c>
      <c r="C26" s="3">
        <f t="shared" si="6"/>
        <v>2015</v>
      </c>
      <c r="D26" s="3">
        <f t="shared" si="7"/>
        <v>2</v>
      </c>
      <c r="E26" s="4">
        <f t="shared" si="0"/>
        <v>471544</v>
      </c>
      <c r="F26" s="4">
        <f t="shared" si="1"/>
        <v>17731</v>
      </c>
      <c r="G26" s="16">
        <f t="shared" si="2"/>
        <v>3.7602005327180499E-2</v>
      </c>
      <c r="H26" s="4">
        <f t="shared" si="3"/>
        <v>14681</v>
      </c>
      <c r="I26" s="4">
        <f t="shared" si="4"/>
        <v>2640</v>
      </c>
      <c r="J26" s="5">
        <f t="shared" si="5"/>
        <v>15410995.390000001</v>
      </c>
    </row>
    <row r="27" spans="2:13" x14ac:dyDescent="0.45">
      <c r="B27" s="3">
        <v>201509</v>
      </c>
      <c r="C27" s="3">
        <f t="shared" si="6"/>
        <v>2015</v>
      </c>
      <c r="D27" s="3">
        <f t="shared" si="7"/>
        <v>3</v>
      </c>
      <c r="E27" s="4">
        <f t="shared" si="0"/>
        <v>469137</v>
      </c>
      <c r="F27" s="4">
        <f t="shared" si="1"/>
        <v>19024</v>
      </c>
      <c r="G27" s="16">
        <f t="shared" si="2"/>
        <v>4.0551054382834864E-2</v>
      </c>
      <c r="H27" s="4">
        <f t="shared" si="3"/>
        <v>11152</v>
      </c>
      <c r="I27" s="4">
        <f t="shared" si="4"/>
        <v>1476</v>
      </c>
      <c r="J27" s="5">
        <f t="shared" si="5"/>
        <v>12549082.289999999</v>
      </c>
    </row>
    <row r="28" spans="2:13" x14ac:dyDescent="0.45">
      <c r="B28" s="3">
        <v>201512</v>
      </c>
      <c r="C28" s="3">
        <f t="shared" si="6"/>
        <v>2015</v>
      </c>
      <c r="D28" s="3">
        <f t="shared" si="7"/>
        <v>4</v>
      </c>
      <c r="E28" s="4">
        <f t="shared" si="0"/>
        <v>478697</v>
      </c>
      <c r="F28" s="4">
        <f t="shared" si="1"/>
        <v>17614</v>
      </c>
      <c r="G28" s="16">
        <f t="shared" si="2"/>
        <v>3.6795718377178051E-2</v>
      </c>
      <c r="H28" s="4">
        <f t="shared" si="3"/>
        <v>10853</v>
      </c>
      <c r="I28" s="4">
        <f t="shared" si="4"/>
        <v>165</v>
      </c>
      <c r="J28" s="5">
        <f t="shared" si="5"/>
        <v>29951560.960000001</v>
      </c>
    </row>
    <row r="29" spans="2:13" x14ac:dyDescent="0.45">
      <c r="B29" s="3">
        <v>201603</v>
      </c>
      <c r="C29" s="3">
        <f t="shared" si="6"/>
        <v>2016</v>
      </c>
      <c r="D29" s="3">
        <f t="shared" si="7"/>
        <v>1</v>
      </c>
      <c r="E29" s="4">
        <f t="shared" si="0"/>
        <v>481732</v>
      </c>
      <c r="F29" s="4">
        <f t="shared" si="1"/>
        <v>14796</v>
      </c>
      <c r="G29" s="16">
        <f t="shared" si="2"/>
        <v>3.0714173025665724E-2</v>
      </c>
      <c r="H29" s="4">
        <f t="shared" si="3"/>
        <v>13532</v>
      </c>
      <c r="I29" s="4">
        <f t="shared" si="4"/>
        <v>147</v>
      </c>
      <c r="J29" s="5">
        <f t="shared" si="5"/>
        <v>33460725.559999999</v>
      </c>
    </row>
    <row r="30" spans="2:13" x14ac:dyDescent="0.45">
      <c r="B30" s="3">
        <v>201606</v>
      </c>
      <c r="C30" s="3">
        <f t="shared" si="6"/>
        <v>2016</v>
      </c>
      <c r="D30" s="3">
        <f t="shared" si="7"/>
        <v>2</v>
      </c>
      <c r="E30" s="4">
        <f t="shared" si="0"/>
        <v>481208</v>
      </c>
      <c r="F30" s="4">
        <f t="shared" si="1"/>
        <v>35963</v>
      </c>
      <c r="G30" s="16">
        <f t="shared" si="2"/>
        <v>7.4734834001097233E-2</v>
      </c>
      <c r="H30" s="4">
        <f t="shared" si="3"/>
        <v>0</v>
      </c>
      <c r="I30" s="4">
        <f t="shared" si="4"/>
        <v>0</v>
      </c>
      <c r="J30" s="5">
        <f t="shared" si="5"/>
        <v>14186493.539999999</v>
      </c>
    </row>
    <row r="31" spans="2:13" x14ac:dyDescent="0.45">
      <c r="B31" s="3">
        <v>201609</v>
      </c>
      <c r="C31" s="3">
        <f t="shared" si="6"/>
        <v>2016</v>
      </c>
      <c r="D31" s="3">
        <f t="shared" si="7"/>
        <v>3</v>
      </c>
      <c r="E31" s="4">
        <f t="shared" si="0"/>
        <v>479728</v>
      </c>
      <c r="F31" s="4">
        <f t="shared" si="1"/>
        <v>32247</v>
      </c>
      <c r="G31" s="16">
        <f t="shared" si="2"/>
        <v>6.7219340959877263E-2</v>
      </c>
      <c r="H31" s="4">
        <f t="shared" si="3"/>
        <v>30717</v>
      </c>
      <c r="I31" s="4">
        <f t="shared" si="4"/>
        <v>280</v>
      </c>
      <c r="J31" s="5">
        <f t="shared" si="5"/>
        <v>11720118.130000001</v>
      </c>
    </row>
    <row r="32" spans="2:13" x14ac:dyDescent="0.45">
      <c r="B32" s="3">
        <v>201612</v>
      </c>
      <c r="C32" s="3">
        <f t="shared" si="6"/>
        <v>2016</v>
      </c>
      <c r="D32" s="3">
        <f t="shared" si="7"/>
        <v>4</v>
      </c>
      <c r="E32" s="4">
        <f t="shared" si="0"/>
        <v>482597</v>
      </c>
      <c r="F32" s="4">
        <f t="shared" si="1"/>
        <v>32763</v>
      </c>
      <c r="G32" s="16">
        <f t="shared" si="2"/>
        <v>6.7888942533832583E-2</v>
      </c>
      <c r="H32" s="4">
        <f t="shared" si="3"/>
        <v>0</v>
      </c>
      <c r="I32" s="4">
        <f t="shared" si="4"/>
        <v>0</v>
      </c>
      <c r="J32" s="5">
        <f t="shared" si="5"/>
        <v>32188638.780000001</v>
      </c>
    </row>
    <row r="33" spans="2:10" x14ac:dyDescent="0.45">
      <c r="B33" s="3">
        <v>201703</v>
      </c>
      <c r="C33" s="3">
        <f t="shared" si="6"/>
        <v>2017</v>
      </c>
      <c r="D33" s="3">
        <f t="shared" si="7"/>
        <v>1</v>
      </c>
      <c r="E33" s="4">
        <f t="shared" si="0"/>
        <v>484086</v>
      </c>
      <c r="F33" s="4">
        <f t="shared" si="1"/>
        <v>26441</v>
      </c>
      <c r="G33" s="16">
        <f t="shared" si="2"/>
        <v>5.4620460000908928E-2</v>
      </c>
      <c r="H33" s="4">
        <f t="shared" si="3"/>
        <v>38330</v>
      </c>
      <c r="I33" s="4">
        <f t="shared" si="4"/>
        <v>0</v>
      </c>
      <c r="J33" s="5">
        <f t="shared" si="5"/>
        <v>40744830.399999999</v>
      </c>
    </row>
    <row r="34" spans="2:10" x14ac:dyDescent="0.45">
      <c r="B34" s="3">
        <v>201706</v>
      </c>
      <c r="C34" s="3">
        <f t="shared" si="6"/>
        <v>2017</v>
      </c>
      <c r="D34" s="3">
        <f t="shared" si="7"/>
        <v>2</v>
      </c>
      <c r="E34" s="4">
        <f t="shared" si="0"/>
        <v>481060</v>
      </c>
      <c r="F34" s="4">
        <f t="shared" si="1"/>
        <v>24920</v>
      </c>
      <c r="G34" s="16">
        <f t="shared" si="2"/>
        <v>5.1802269987111793E-2</v>
      </c>
      <c r="H34" s="4">
        <f t="shared" si="3"/>
        <v>32200</v>
      </c>
      <c r="I34" s="4">
        <f t="shared" si="4"/>
        <v>2968</v>
      </c>
      <c r="J34" s="5">
        <f t="shared" si="5"/>
        <v>17506684.899999999</v>
      </c>
    </row>
    <row r="35" spans="2:10" x14ac:dyDescent="0.45">
      <c r="B35" s="3">
        <v>201709</v>
      </c>
      <c r="C35" s="3">
        <f t="shared" si="6"/>
        <v>2017</v>
      </c>
      <c r="D35" s="3">
        <f t="shared" si="7"/>
        <v>3</v>
      </c>
      <c r="E35" s="4">
        <f t="shared" si="0"/>
        <v>479122</v>
      </c>
      <c r="F35" s="4">
        <f t="shared" si="1"/>
        <v>29312</v>
      </c>
      <c r="G35" s="16">
        <f t="shared" si="2"/>
        <v>6.1178572472146968E-2</v>
      </c>
      <c r="H35" s="4">
        <f t="shared" si="3"/>
        <v>19069</v>
      </c>
      <c r="I35" s="4">
        <f t="shared" si="4"/>
        <v>2096</v>
      </c>
      <c r="J35" s="5">
        <f t="shared" si="5"/>
        <v>15134953.390000001</v>
      </c>
    </row>
    <row r="36" spans="2:10" x14ac:dyDescent="0.45">
      <c r="B36" s="3">
        <v>201712</v>
      </c>
      <c r="C36" s="3">
        <f t="shared" si="6"/>
        <v>2017</v>
      </c>
      <c r="D36" s="3">
        <f t="shared" si="7"/>
        <v>4</v>
      </c>
      <c r="E36" s="4">
        <f t="shared" si="0"/>
        <v>486597</v>
      </c>
      <c r="F36" s="4">
        <f t="shared" si="1"/>
        <v>29604</v>
      </c>
      <c r="G36" s="16">
        <f t="shared" si="2"/>
        <v>6.0838846108792283E-2</v>
      </c>
      <c r="H36" s="4">
        <f t="shared" si="3"/>
        <v>9656</v>
      </c>
      <c r="I36" s="4">
        <f t="shared" si="4"/>
        <v>0</v>
      </c>
      <c r="J36" s="5">
        <f t="shared" si="5"/>
        <v>40667939.960000001</v>
      </c>
    </row>
    <row r="37" spans="2:10" x14ac:dyDescent="0.45">
      <c r="B37" s="3">
        <v>201803</v>
      </c>
      <c r="C37" s="3">
        <f t="shared" si="6"/>
        <v>2018</v>
      </c>
      <c r="D37" s="3">
        <f t="shared" si="7"/>
        <v>1</v>
      </c>
      <c r="E37" s="4">
        <f t="shared" ref="E37:E68" si="8">SUMIFS(Customers,Quarter,$B37,Compsny,$O$2)</f>
        <v>489895</v>
      </c>
      <c r="F37" s="4">
        <f t="shared" ref="F37:F68" si="9">SUMIFS(Arrears_Greater_than_60_days,Quarter,$B37,Compsny,$O$2)</f>
        <v>24998</v>
      </c>
      <c r="G37" s="16">
        <f t="shared" si="2"/>
        <v>5.1027260943671604E-2</v>
      </c>
      <c r="H37" s="4">
        <f t="shared" ref="H37:H68" si="10">SUMIFS(Final_Termination_Notices,Quarter,$B37,Compsny,$O$2)</f>
        <v>46270</v>
      </c>
      <c r="I37" s="4">
        <f t="shared" ref="I37:I68" si="11">SUMIFS(Accounts_Terminated,Quarter,$B37,Compsny,$O$2)</f>
        <v>0</v>
      </c>
      <c r="J37" s="5">
        <f t="shared" ref="J37:J68" si="12">SUMIFS(Sales,Quarter,$B37,Compsny,$O$2)</f>
        <v>45959293.869999997</v>
      </c>
    </row>
    <row r="38" spans="2:10" x14ac:dyDescent="0.45">
      <c r="B38" s="3">
        <v>201806</v>
      </c>
      <c r="C38" s="3">
        <f t="shared" si="6"/>
        <v>2018</v>
      </c>
      <c r="D38" s="3">
        <f t="shared" si="7"/>
        <v>2</v>
      </c>
      <c r="E38" s="4">
        <f t="shared" si="8"/>
        <v>489304</v>
      </c>
      <c r="F38" s="4">
        <f t="shared" si="9"/>
        <v>28311</v>
      </c>
      <c r="G38" s="16">
        <f t="shared" si="2"/>
        <v>5.7859735460981311E-2</v>
      </c>
      <c r="H38" s="4">
        <f t="shared" si="10"/>
        <v>34684</v>
      </c>
      <c r="I38" s="4">
        <f t="shared" si="11"/>
        <v>1587</v>
      </c>
      <c r="J38" s="5">
        <f t="shared" si="12"/>
        <v>16542194.42</v>
      </c>
    </row>
    <row r="39" spans="2:10" x14ac:dyDescent="0.45">
      <c r="B39" s="3">
        <v>201809</v>
      </c>
      <c r="C39" s="3">
        <f t="shared" si="6"/>
        <v>2018</v>
      </c>
      <c r="D39" s="3">
        <f t="shared" si="7"/>
        <v>3</v>
      </c>
      <c r="E39" s="4">
        <f t="shared" si="8"/>
        <v>486570</v>
      </c>
      <c r="F39" s="4">
        <f t="shared" si="9"/>
        <v>34020</v>
      </c>
      <c r="G39" s="16">
        <f t="shared" si="2"/>
        <v>6.9917997410444535E-2</v>
      </c>
      <c r="H39" s="4">
        <f t="shared" si="10"/>
        <v>19316</v>
      </c>
      <c r="I39" s="4">
        <f t="shared" si="11"/>
        <v>2714</v>
      </c>
      <c r="J39" s="5">
        <f t="shared" si="12"/>
        <v>14561713.41</v>
      </c>
    </row>
    <row r="40" spans="2:10" x14ac:dyDescent="0.45">
      <c r="B40" s="3">
        <v>201812</v>
      </c>
      <c r="C40" s="3">
        <f t="shared" si="6"/>
        <v>2018</v>
      </c>
      <c r="D40" s="3">
        <f t="shared" si="7"/>
        <v>4</v>
      </c>
      <c r="E40" s="4">
        <f t="shared" si="8"/>
        <v>491453</v>
      </c>
      <c r="F40" s="4">
        <f t="shared" si="9"/>
        <v>27478</v>
      </c>
      <c r="G40" s="16">
        <f t="shared" si="2"/>
        <v>5.5911755549360773E-2</v>
      </c>
      <c r="H40" s="4">
        <f t="shared" si="10"/>
        <v>10274</v>
      </c>
      <c r="I40" s="4">
        <f t="shared" si="11"/>
        <v>161</v>
      </c>
      <c r="J40" s="5">
        <f t="shared" si="12"/>
        <v>50451161</v>
      </c>
    </row>
    <row r="41" spans="2:10" x14ac:dyDescent="0.45">
      <c r="B41" s="3">
        <v>201903</v>
      </c>
      <c r="C41" s="3">
        <f t="shared" si="6"/>
        <v>2019</v>
      </c>
      <c r="D41" s="3">
        <f t="shared" si="7"/>
        <v>1</v>
      </c>
      <c r="E41" s="4">
        <f t="shared" si="8"/>
        <v>494058</v>
      </c>
      <c r="F41" s="4">
        <f t="shared" si="9"/>
        <v>27170</v>
      </c>
      <c r="G41" s="16">
        <f t="shared" si="2"/>
        <v>5.4993543268199281E-2</v>
      </c>
      <c r="H41" s="4">
        <f t="shared" si="10"/>
        <v>35570</v>
      </c>
      <c r="I41" s="4">
        <f t="shared" si="11"/>
        <v>0</v>
      </c>
      <c r="J41" s="5">
        <f t="shared" si="12"/>
        <v>50305405.420000002</v>
      </c>
    </row>
    <row r="42" spans="2:10" x14ac:dyDescent="0.45">
      <c r="B42" s="3">
        <v>201906</v>
      </c>
      <c r="C42" s="3">
        <f t="shared" si="6"/>
        <v>2019</v>
      </c>
      <c r="D42" s="3">
        <f t="shared" si="7"/>
        <v>2</v>
      </c>
      <c r="E42" s="4">
        <f t="shared" si="8"/>
        <v>492021</v>
      </c>
      <c r="F42" s="4">
        <f t="shared" si="9"/>
        <v>46407</v>
      </c>
      <c r="G42" s="16">
        <f t="shared" si="2"/>
        <v>9.4319144914546335E-2</v>
      </c>
      <c r="H42" s="4">
        <f t="shared" si="10"/>
        <v>21105</v>
      </c>
      <c r="I42" s="4">
        <f t="shared" si="11"/>
        <v>5004</v>
      </c>
      <c r="J42" s="5">
        <f t="shared" si="12"/>
        <v>17741628.850000001</v>
      </c>
    </row>
    <row r="43" spans="2:10" x14ac:dyDescent="0.45">
      <c r="B43" s="3">
        <v>201909</v>
      </c>
      <c r="C43" s="3">
        <f t="shared" si="6"/>
        <v>2019</v>
      </c>
      <c r="D43" s="3">
        <f t="shared" si="7"/>
        <v>3</v>
      </c>
      <c r="E43" s="4">
        <f t="shared" si="8"/>
        <v>488142</v>
      </c>
      <c r="F43" s="4">
        <f t="shared" si="9"/>
        <v>49615</v>
      </c>
      <c r="G43" s="16">
        <f t="shared" si="2"/>
        <v>0.1016405062461333</v>
      </c>
      <c r="H43" s="4">
        <f t="shared" si="10"/>
        <v>15455</v>
      </c>
      <c r="I43" s="4">
        <f t="shared" si="11"/>
        <v>4129</v>
      </c>
      <c r="J43" s="5">
        <f t="shared" si="12"/>
        <v>12121329</v>
      </c>
    </row>
    <row r="44" spans="2:10" x14ac:dyDescent="0.45">
      <c r="B44" s="3">
        <v>201912</v>
      </c>
      <c r="C44" s="3">
        <f t="shared" si="6"/>
        <v>2019</v>
      </c>
      <c r="D44" s="3">
        <f t="shared" si="7"/>
        <v>4</v>
      </c>
      <c r="E44" s="4">
        <f t="shared" si="8"/>
        <v>494082</v>
      </c>
      <c r="F44" s="4">
        <f t="shared" si="9"/>
        <v>46873</v>
      </c>
      <c r="G44" s="16">
        <f t="shared" si="2"/>
        <v>9.4868867920709518E-2</v>
      </c>
      <c r="H44" s="4">
        <f t="shared" si="10"/>
        <v>7898</v>
      </c>
      <c r="I44" s="4">
        <f t="shared" si="11"/>
        <v>0</v>
      </c>
      <c r="J44" s="5">
        <f t="shared" si="12"/>
        <v>40897404.789999999</v>
      </c>
    </row>
    <row r="45" spans="2:10" x14ac:dyDescent="0.45">
      <c r="B45" s="3">
        <v>202003</v>
      </c>
      <c r="C45" s="3">
        <f t="shared" si="6"/>
        <v>2020</v>
      </c>
      <c r="D45" s="3">
        <f t="shared" si="7"/>
        <v>1</v>
      </c>
      <c r="E45" s="4">
        <f t="shared" si="8"/>
        <v>496275</v>
      </c>
      <c r="F45" s="4">
        <f t="shared" si="9"/>
        <v>44240</v>
      </c>
      <c r="G45" s="16">
        <f t="shared" si="2"/>
        <v>8.9144123721726864E-2</v>
      </c>
      <c r="H45" s="4">
        <f t="shared" si="10"/>
        <v>21328</v>
      </c>
      <c r="I45" s="4">
        <f t="shared" si="11"/>
        <v>0</v>
      </c>
      <c r="J45" s="5">
        <f t="shared" si="12"/>
        <v>42441583</v>
      </c>
    </row>
    <row r="46" spans="2:10" x14ac:dyDescent="0.45">
      <c r="B46" s="3">
        <v>202006</v>
      </c>
      <c r="C46" s="3">
        <f t="shared" si="6"/>
        <v>2020</v>
      </c>
      <c r="D46" s="3">
        <f t="shared" si="7"/>
        <v>2</v>
      </c>
      <c r="E46" s="4">
        <f t="shared" si="8"/>
        <v>496823</v>
      </c>
      <c r="F46" s="4">
        <f t="shared" si="9"/>
        <v>63371</v>
      </c>
      <c r="G46" s="16">
        <f t="shared" si="2"/>
        <v>0.12755246838411266</v>
      </c>
      <c r="H46" s="4">
        <f t="shared" si="10"/>
        <v>42006</v>
      </c>
      <c r="I46" s="4">
        <f t="shared" si="11"/>
        <v>0</v>
      </c>
      <c r="J46" s="5">
        <f t="shared" si="12"/>
        <v>16889986</v>
      </c>
    </row>
    <row r="47" spans="2:10" x14ac:dyDescent="0.45">
      <c r="B47" s="3">
        <v>202009</v>
      </c>
      <c r="C47" s="3">
        <f t="shared" si="6"/>
        <v>2020</v>
      </c>
      <c r="D47" s="3">
        <f t="shared" si="7"/>
        <v>3</v>
      </c>
      <c r="E47" s="4">
        <f t="shared" si="8"/>
        <v>505212</v>
      </c>
      <c r="F47" s="4">
        <f t="shared" si="9"/>
        <v>66266</v>
      </c>
      <c r="G47" s="16">
        <f t="shared" si="2"/>
        <v>0.13116473876313309</v>
      </c>
      <c r="H47" s="4">
        <f t="shared" si="10"/>
        <v>18607</v>
      </c>
      <c r="I47" s="4">
        <f t="shared" si="11"/>
        <v>0</v>
      </c>
      <c r="J47" s="5">
        <f t="shared" si="12"/>
        <v>13499581</v>
      </c>
    </row>
    <row r="48" spans="2:10" x14ac:dyDescent="0.45">
      <c r="B48" s="3">
        <v>202012</v>
      </c>
      <c r="C48" s="3">
        <f t="shared" si="6"/>
        <v>2020</v>
      </c>
      <c r="D48" s="3">
        <f t="shared" si="7"/>
        <v>4</v>
      </c>
      <c r="E48" s="4">
        <f t="shared" si="8"/>
        <v>508441</v>
      </c>
      <c r="F48" s="4">
        <f t="shared" si="9"/>
        <v>60080</v>
      </c>
      <c r="G48" s="16">
        <f t="shared" si="2"/>
        <v>0.11816513617115851</v>
      </c>
      <c r="H48" s="4">
        <f t="shared" si="10"/>
        <v>12127</v>
      </c>
      <c r="I48" s="4">
        <f t="shared" si="11"/>
        <v>0</v>
      </c>
      <c r="J48" s="5">
        <f t="shared" si="12"/>
        <v>39264181</v>
      </c>
    </row>
    <row r="49" spans="2:10" x14ac:dyDescent="0.45">
      <c r="B49" s="3">
        <v>202103</v>
      </c>
      <c r="C49" s="3">
        <f t="shared" si="6"/>
        <v>2021</v>
      </c>
      <c r="D49" s="3">
        <f t="shared" si="7"/>
        <v>1</v>
      </c>
      <c r="E49" s="4">
        <f t="shared" si="8"/>
        <v>509223</v>
      </c>
      <c r="F49" s="4">
        <f t="shared" si="9"/>
        <v>56139</v>
      </c>
      <c r="G49" s="16">
        <f t="shared" si="2"/>
        <v>0.1102444312216848</v>
      </c>
      <c r="H49" s="4">
        <f t="shared" si="10"/>
        <v>24733</v>
      </c>
      <c r="I49" s="4">
        <f t="shared" si="11"/>
        <v>0</v>
      </c>
      <c r="J49" s="5">
        <f t="shared" si="12"/>
        <v>45359696</v>
      </c>
    </row>
    <row r="50" spans="2:10" x14ac:dyDescent="0.45">
      <c r="B50" s="3">
        <v>202106</v>
      </c>
      <c r="C50" s="3">
        <f t="shared" si="6"/>
        <v>2021</v>
      </c>
      <c r="D50" s="3">
        <f t="shared" si="7"/>
        <v>2</v>
      </c>
      <c r="E50" s="4">
        <f t="shared" si="8"/>
        <v>510797</v>
      </c>
      <c r="F50" s="4">
        <f t="shared" si="9"/>
        <v>62517</v>
      </c>
      <c r="G50" s="16">
        <f t="shared" si="2"/>
        <v>0.12239108687012649</v>
      </c>
      <c r="H50" s="4">
        <f t="shared" si="10"/>
        <v>21081</v>
      </c>
      <c r="I50" s="4">
        <f t="shared" si="11"/>
        <v>0</v>
      </c>
      <c r="J50" s="5">
        <f t="shared" si="12"/>
        <v>17150928</v>
      </c>
    </row>
    <row r="51" spans="2:10" x14ac:dyDescent="0.45">
      <c r="B51" s="3">
        <v>202109</v>
      </c>
      <c r="C51" s="3">
        <f t="shared" si="6"/>
        <v>2021</v>
      </c>
      <c r="D51" s="3">
        <f t="shared" si="7"/>
        <v>3</v>
      </c>
      <c r="E51" s="4">
        <f t="shared" si="8"/>
        <v>510418</v>
      </c>
      <c r="F51" s="4">
        <f t="shared" si="9"/>
        <v>65342</v>
      </c>
      <c r="G51" s="16">
        <f t="shared" si="2"/>
        <v>0.1280166451810085</v>
      </c>
      <c r="H51" s="4">
        <f t="shared" si="10"/>
        <v>16568</v>
      </c>
      <c r="I51" s="4">
        <f t="shared" si="11"/>
        <v>0</v>
      </c>
      <c r="J51" s="5">
        <f t="shared" si="12"/>
        <v>14384048</v>
      </c>
    </row>
    <row r="52" spans="2:10" x14ac:dyDescent="0.45">
      <c r="B52" s="3">
        <v>202112</v>
      </c>
      <c r="C52" s="3">
        <f t="shared" si="6"/>
        <v>2021</v>
      </c>
      <c r="D52" s="3">
        <f t="shared" si="7"/>
        <v>4</v>
      </c>
      <c r="E52" s="4">
        <f t="shared" si="8"/>
        <v>510943</v>
      </c>
      <c r="F52" s="4">
        <f t="shared" si="9"/>
        <v>55833</v>
      </c>
      <c r="G52" s="16">
        <f t="shared" si="2"/>
        <v>0.1092744200429402</v>
      </c>
      <c r="H52" s="4">
        <f t="shared" si="10"/>
        <v>12456</v>
      </c>
      <c r="I52" s="4">
        <f t="shared" si="11"/>
        <v>0</v>
      </c>
      <c r="J52" s="5">
        <f t="shared" si="12"/>
        <v>56229331</v>
      </c>
    </row>
    <row r="53" spans="2:10" x14ac:dyDescent="0.45">
      <c r="B53" s="3">
        <v>202203</v>
      </c>
      <c r="C53" s="3">
        <f t="shared" si="6"/>
        <v>2022</v>
      </c>
      <c r="D53" s="3">
        <f t="shared" si="7"/>
        <v>1</v>
      </c>
      <c r="E53" s="4">
        <f t="shared" si="8"/>
        <v>512904</v>
      </c>
      <c r="F53" s="4">
        <f t="shared" si="9"/>
        <v>55541</v>
      </c>
      <c r="G53" s="16">
        <f t="shared" si="2"/>
        <v>0.10828732082416982</v>
      </c>
      <c r="H53" s="4">
        <f t="shared" si="10"/>
        <v>31372</v>
      </c>
      <c r="I53" s="4">
        <f t="shared" si="11"/>
        <v>0</v>
      </c>
      <c r="J53" s="5">
        <f t="shared" si="12"/>
        <v>63783243</v>
      </c>
    </row>
    <row r="54" spans="2:10" x14ac:dyDescent="0.45">
      <c r="B54" s="3">
        <v>202206</v>
      </c>
      <c r="C54" s="3">
        <f t="shared" si="6"/>
        <v>2022</v>
      </c>
      <c r="D54" s="3">
        <f t="shared" si="7"/>
        <v>2</v>
      </c>
      <c r="E54" s="4">
        <f t="shared" si="8"/>
        <v>512872</v>
      </c>
      <c r="F54" s="4">
        <f t="shared" si="9"/>
        <v>63288</v>
      </c>
      <c r="G54" s="16">
        <f t="shared" si="2"/>
        <v>0.12339921071924378</v>
      </c>
      <c r="H54" s="4">
        <f t="shared" si="10"/>
        <v>29364</v>
      </c>
      <c r="I54" s="4">
        <f t="shared" si="11"/>
        <v>4383</v>
      </c>
      <c r="J54" s="5">
        <f t="shared" si="12"/>
        <v>24881933</v>
      </c>
    </row>
    <row r="55" spans="2:10" x14ac:dyDescent="0.45">
      <c r="B55" s="3">
        <v>202209</v>
      </c>
      <c r="C55" s="3">
        <f t="shared" si="6"/>
        <v>2022</v>
      </c>
      <c r="D55" s="3">
        <f t="shared" si="7"/>
        <v>3</v>
      </c>
      <c r="E55" s="4">
        <f t="shared" si="8"/>
        <v>507947</v>
      </c>
      <c r="F55" s="4">
        <f t="shared" si="9"/>
        <v>64236</v>
      </c>
      <c r="G55" s="16">
        <f t="shared" si="2"/>
        <v>0.12646201276904873</v>
      </c>
      <c r="H55" s="4">
        <f t="shared" si="10"/>
        <v>11382</v>
      </c>
      <c r="I55" s="4">
        <f t="shared" si="11"/>
        <v>1187</v>
      </c>
      <c r="J55" s="5">
        <f t="shared" si="12"/>
        <v>21284661</v>
      </c>
    </row>
    <row r="56" spans="2:10" x14ac:dyDescent="0.45">
      <c r="B56" s="3">
        <v>202212</v>
      </c>
      <c r="C56" s="3">
        <f t="shared" si="6"/>
        <v>2022</v>
      </c>
      <c r="D56" s="3">
        <f t="shared" si="7"/>
        <v>4</v>
      </c>
      <c r="E56" s="4">
        <f t="shared" si="8"/>
        <v>511549</v>
      </c>
      <c r="F56" s="4">
        <f t="shared" si="9"/>
        <v>60167</v>
      </c>
      <c r="G56" s="16">
        <f t="shared" si="2"/>
        <v>0.11761727615536341</v>
      </c>
      <c r="H56" s="4">
        <f t="shared" si="10"/>
        <v>14174</v>
      </c>
      <c r="I56" s="4">
        <f t="shared" si="11"/>
        <v>0</v>
      </c>
      <c r="J56" s="5">
        <f t="shared" si="12"/>
        <v>72700755</v>
      </c>
    </row>
    <row r="57" spans="2:10" x14ac:dyDescent="0.45">
      <c r="B57" s="3">
        <v>202303</v>
      </c>
      <c r="C57" s="3">
        <f t="shared" si="6"/>
        <v>2023</v>
      </c>
      <c r="D57" s="3">
        <f t="shared" si="7"/>
        <v>1</v>
      </c>
      <c r="E57" s="4">
        <f t="shared" si="8"/>
        <v>512989</v>
      </c>
      <c r="F57" s="4">
        <f t="shared" si="9"/>
        <v>63109</v>
      </c>
      <c r="G57" s="16">
        <f t="shared" si="2"/>
        <v>0.12302213107883404</v>
      </c>
      <c r="H57" s="4">
        <f t="shared" si="10"/>
        <v>39023</v>
      </c>
      <c r="I57" s="4">
        <f t="shared" si="11"/>
        <v>0</v>
      </c>
      <c r="J57" s="5">
        <f t="shared" si="12"/>
        <v>75520204</v>
      </c>
    </row>
    <row r="58" spans="2:10" x14ac:dyDescent="0.45">
      <c r="B58" s="3">
        <v>202306</v>
      </c>
      <c r="C58" s="3">
        <f t="shared" si="6"/>
        <v>2023</v>
      </c>
      <c r="D58" s="3">
        <f t="shared" si="7"/>
        <v>2</v>
      </c>
      <c r="E58" s="4">
        <f t="shared" si="8"/>
        <v>510948</v>
      </c>
      <c r="F58" s="4">
        <f t="shared" si="9"/>
        <v>68166</v>
      </c>
      <c r="G58" s="16">
        <f t="shared" si="2"/>
        <v>0.13341083632776721</v>
      </c>
      <c r="H58" s="4">
        <f t="shared" si="10"/>
        <v>25203</v>
      </c>
      <c r="I58" s="4">
        <f t="shared" si="11"/>
        <v>3796</v>
      </c>
      <c r="J58" s="5">
        <f t="shared" si="12"/>
        <v>18550689</v>
      </c>
    </row>
    <row r="59" spans="2:10" x14ac:dyDescent="0.45">
      <c r="B59" s="3">
        <v>202309</v>
      </c>
      <c r="C59" s="3">
        <f t="shared" si="6"/>
        <v>2023</v>
      </c>
      <c r="D59" s="3">
        <f t="shared" si="7"/>
        <v>3</v>
      </c>
      <c r="E59" s="4">
        <f t="shared" si="8"/>
        <v>507254</v>
      </c>
      <c r="F59" s="4">
        <f t="shared" si="9"/>
        <v>65733</v>
      </c>
      <c r="G59" s="16">
        <f t="shared" si="2"/>
        <v>0.1295859667937562</v>
      </c>
      <c r="H59" s="4">
        <f t="shared" si="10"/>
        <v>16347</v>
      </c>
      <c r="I59" s="4">
        <f t="shared" si="11"/>
        <v>3188</v>
      </c>
      <c r="J59" s="5">
        <f t="shared" si="12"/>
        <v>14759896</v>
      </c>
    </row>
    <row r="60" spans="2:10" x14ac:dyDescent="0.45">
      <c r="B60" s="3">
        <v>202312</v>
      </c>
      <c r="C60" s="3">
        <f t="shared" si="6"/>
        <v>2023</v>
      </c>
      <c r="D60" s="3">
        <f t="shared" si="7"/>
        <v>4</v>
      </c>
      <c r="E60" s="4">
        <f t="shared" si="8"/>
        <v>511326</v>
      </c>
      <c r="F60" s="4">
        <f t="shared" si="9"/>
        <v>58524</v>
      </c>
      <c r="G60" s="16">
        <f t="shared" si="2"/>
        <v>0.11445535724762676</v>
      </c>
      <c r="H60" s="4">
        <f t="shared" si="10"/>
        <v>8314</v>
      </c>
      <c r="I60" s="4">
        <f t="shared" si="11"/>
        <v>0</v>
      </c>
      <c r="J60" s="5">
        <f t="shared" si="12"/>
        <v>39974859</v>
      </c>
    </row>
    <row r="61" spans="2:10" x14ac:dyDescent="0.45">
      <c r="B61" s="3">
        <v>202403</v>
      </c>
      <c r="C61" s="3">
        <f t="shared" si="6"/>
        <v>2024</v>
      </c>
      <c r="D61" s="3">
        <f t="shared" si="7"/>
        <v>1</v>
      </c>
      <c r="E61" s="4">
        <f t="shared" si="8"/>
        <v>513229</v>
      </c>
      <c r="F61" s="4">
        <f t="shared" si="9"/>
        <v>55920</v>
      </c>
      <c r="G61" s="16">
        <f t="shared" si="2"/>
        <v>0.10895721013426755</v>
      </c>
      <c r="H61" s="4">
        <f t="shared" si="10"/>
        <v>31390</v>
      </c>
      <c r="I61" s="4">
        <f t="shared" si="11"/>
        <v>0</v>
      </c>
      <c r="J61" s="5">
        <f t="shared" si="12"/>
        <v>46276494</v>
      </c>
    </row>
    <row r="62" spans="2:10" x14ac:dyDescent="0.45">
      <c r="B62" s="3">
        <v>202406</v>
      </c>
      <c r="C62" s="3">
        <f t="shared" si="6"/>
        <v>2024</v>
      </c>
      <c r="D62" s="3">
        <f t="shared" si="7"/>
        <v>2</v>
      </c>
      <c r="E62" s="4">
        <f t="shared" si="8"/>
        <v>511539</v>
      </c>
      <c r="F62" s="4">
        <f t="shared" si="9"/>
        <v>54379</v>
      </c>
      <c r="G62" s="16">
        <f t="shared" si="2"/>
        <v>0.10630470013039084</v>
      </c>
      <c r="H62" s="4">
        <f t="shared" si="10"/>
        <v>20227</v>
      </c>
      <c r="I62" s="4">
        <f t="shared" si="11"/>
        <v>4261</v>
      </c>
      <c r="J62" s="5">
        <f t="shared" si="12"/>
        <v>16391102</v>
      </c>
    </row>
    <row r="63" spans="2:10" x14ac:dyDescent="0.45">
      <c r="B63" s="3">
        <v>202409</v>
      </c>
      <c r="C63" s="3">
        <f t="shared" si="6"/>
        <v>2024</v>
      </c>
      <c r="D63" s="3">
        <f t="shared" si="7"/>
        <v>3</v>
      </c>
      <c r="E63" s="4">
        <f t="shared" si="8"/>
        <v>508937</v>
      </c>
      <c r="F63" s="4">
        <f t="shared" si="9"/>
        <v>56754</v>
      </c>
      <c r="G63" s="16">
        <f t="shared" si="2"/>
        <v>0.11151478473760014</v>
      </c>
      <c r="H63" s="4">
        <f t="shared" si="10"/>
        <v>12415</v>
      </c>
      <c r="I63" s="4">
        <f t="shared" si="11"/>
        <v>2605</v>
      </c>
      <c r="J63" s="5">
        <f t="shared" si="12"/>
        <v>14283115</v>
      </c>
    </row>
    <row r="64" spans="2:10" x14ac:dyDescent="0.45">
      <c r="B64" s="3">
        <v>202412</v>
      </c>
      <c r="C64" s="3">
        <f t="shared" si="6"/>
        <v>2024</v>
      </c>
      <c r="D64" s="3">
        <f t="shared" si="7"/>
        <v>4</v>
      </c>
      <c r="E64" s="4">
        <f t="shared" si="8"/>
        <v>512467</v>
      </c>
      <c r="F64" s="4">
        <f t="shared" si="9"/>
        <v>50471</v>
      </c>
      <c r="G64" s="16">
        <f t="shared" si="2"/>
        <v>9.8486341559554075E-2</v>
      </c>
      <c r="H64" s="4">
        <f t="shared" si="10"/>
        <v>6253</v>
      </c>
      <c r="I64" s="4">
        <f t="shared" si="11"/>
        <v>0</v>
      </c>
      <c r="J64" s="5">
        <f t="shared" si="12"/>
        <v>48076995.140000001</v>
      </c>
    </row>
    <row r="65" spans="2:10" x14ac:dyDescent="0.45">
      <c r="B65" s="3">
        <v>202503</v>
      </c>
      <c r="C65" s="3">
        <f t="shared" ref="C65:C68" si="13">ROUND(B65/100,0)</f>
        <v>2025</v>
      </c>
      <c r="D65" s="3">
        <f t="shared" si="7"/>
        <v>1</v>
      </c>
      <c r="E65" s="4">
        <f t="shared" si="8"/>
        <v>514716</v>
      </c>
      <c r="F65" s="4">
        <f t="shared" si="9"/>
        <v>49752</v>
      </c>
      <c r="G65" s="16">
        <f t="shared" ref="G65:G68" si="14">F65/E65</f>
        <v>9.6659128529130625E-2</v>
      </c>
      <c r="H65" s="4">
        <f t="shared" si="10"/>
        <v>26696</v>
      </c>
      <c r="I65" s="4">
        <f t="shared" si="11"/>
        <v>0</v>
      </c>
      <c r="J65" s="5">
        <f t="shared" si="12"/>
        <v>57363852.869999997</v>
      </c>
    </row>
    <row r="66" spans="2:10" x14ac:dyDescent="0.45">
      <c r="B66" s="3">
        <v>202506</v>
      </c>
      <c r="C66" s="3">
        <f t="shared" si="13"/>
        <v>2025</v>
      </c>
      <c r="D66" s="3">
        <f t="shared" si="7"/>
        <v>2</v>
      </c>
      <c r="E66" s="4">
        <f t="shared" si="8"/>
        <v>512655</v>
      </c>
      <c r="F66" s="4">
        <f t="shared" si="9"/>
        <v>55083</v>
      </c>
      <c r="G66" s="16">
        <f t="shared" si="14"/>
        <v>0.10744652836703046</v>
      </c>
      <c r="H66" s="4">
        <f t="shared" si="10"/>
        <v>22756</v>
      </c>
      <c r="I66" s="4">
        <f t="shared" si="11"/>
        <v>3682</v>
      </c>
      <c r="J66" s="5">
        <f t="shared" si="12"/>
        <v>23448982</v>
      </c>
    </row>
    <row r="67" spans="2:10" x14ac:dyDescent="0.45">
      <c r="B67" s="3">
        <v>202509</v>
      </c>
      <c r="C67" s="3">
        <f t="shared" si="13"/>
        <v>2025</v>
      </c>
      <c r="D67" s="3">
        <f t="shared" si="7"/>
        <v>3</v>
      </c>
      <c r="E67" s="4">
        <f t="shared" si="8"/>
        <v>508589</v>
      </c>
      <c r="F67" s="4">
        <f t="shared" si="9"/>
        <v>56833</v>
      </c>
      <c r="G67" s="16">
        <f t="shared" si="14"/>
        <v>0.11174641999728661</v>
      </c>
      <c r="H67" s="4">
        <f t="shared" si="10"/>
        <v>15701</v>
      </c>
      <c r="I67" s="4">
        <f t="shared" si="11"/>
        <v>2863</v>
      </c>
      <c r="J67" s="5">
        <f t="shared" si="12"/>
        <v>16795291.59</v>
      </c>
    </row>
    <row r="68" spans="2:10" x14ac:dyDescent="0.45">
      <c r="B68" s="3">
        <v>202512</v>
      </c>
      <c r="C68" s="3">
        <f t="shared" si="13"/>
        <v>2025</v>
      </c>
      <c r="D68" s="3">
        <f t="shared" si="7"/>
        <v>4</v>
      </c>
      <c r="E68" s="4">
        <f t="shared" si="8"/>
        <v>512183</v>
      </c>
      <c r="F68" s="4">
        <f t="shared" si="9"/>
        <v>57449</v>
      </c>
      <c r="G68" s="16">
        <f t="shared" si="14"/>
        <v>0.11216498790471374</v>
      </c>
      <c r="H68" s="4">
        <f t="shared" si="10"/>
        <v>8628</v>
      </c>
      <c r="I68" s="4">
        <f t="shared" si="11"/>
        <v>0</v>
      </c>
      <c r="J68" s="5">
        <f t="shared" si="12"/>
        <v>60927695.090000004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B24B1-2F6D-4EBF-B969-C4362AEC915E}">
  <dimension ref="B2:C22"/>
  <sheetViews>
    <sheetView showGridLines="0" workbookViewId="0">
      <selection activeCell="G20" sqref="G20"/>
    </sheetView>
  </sheetViews>
  <sheetFormatPr defaultRowHeight="14.25" x14ac:dyDescent="0.45"/>
  <cols>
    <col min="1" max="1" width="3" customWidth="1"/>
    <col min="2" max="2" width="15.9296875" bestFit="1" customWidth="1"/>
    <col min="3" max="3" width="106" bestFit="1" customWidth="1"/>
  </cols>
  <sheetData>
    <row r="2" spans="2:3" x14ac:dyDescent="0.45">
      <c r="B2" s="7" t="s">
        <v>114</v>
      </c>
    </row>
    <row r="4" spans="2:3" x14ac:dyDescent="0.45">
      <c r="B4" s="2" t="s">
        <v>91</v>
      </c>
      <c r="C4" s="2" t="s">
        <v>93</v>
      </c>
    </row>
    <row r="5" spans="2:3" x14ac:dyDescent="0.45">
      <c r="B5" s="19" t="s">
        <v>145</v>
      </c>
      <c r="C5" s="3" t="s">
        <v>114</v>
      </c>
    </row>
    <row r="6" spans="2:3" x14ac:dyDescent="0.45">
      <c r="B6" s="19" t="s">
        <v>92</v>
      </c>
      <c r="C6" s="3" t="s">
        <v>113</v>
      </c>
    </row>
    <row r="7" spans="2:3" x14ac:dyDescent="0.45">
      <c r="B7" s="19" t="s">
        <v>94</v>
      </c>
      <c r="C7" s="3" t="s">
        <v>112</v>
      </c>
    </row>
    <row r="8" spans="2:3" x14ac:dyDescent="0.45">
      <c r="B8" s="19" t="s">
        <v>95</v>
      </c>
      <c r="C8" s="3" t="s">
        <v>124</v>
      </c>
    </row>
    <row r="9" spans="2:3" x14ac:dyDescent="0.45">
      <c r="B9" s="19" t="s">
        <v>123</v>
      </c>
      <c r="C9" s="3" t="s">
        <v>97</v>
      </c>
    </row>
    <row r="10" spans="2:3" x14ac:dyDescent="0.45">
      <c r="B10" s="19" t="s">
        <v>148</v>
      </c>
      <c r="C10" s="3" t="s">
        <v>149</v>
      </c>
    </row>
    <row r="11" spans="2:3" x14ac:dyDescent="0.45">
      <c r="B11" s="19" t="s">
        <v>146</v>
      </c>
      <c r="C11" s="3" t="s">
        <v>147</v>
      </c>
    </row>
    <row r="12" spans="2:3" x14ac:dyDescent="0.45">
      <c r="B12" s="32" t="s">
        <v>115</v>
      </c>
      <c r="C12" s="32"/>
    </row>
    <row r="13" spans="2:3" x14ac:dyDescent="0.45">
      <c r="B13" s="19" t="s">
        <v>96</v>
      </c>
      <c r="C13" s="3" t="s">
        <v>102</v>
      </c>
    </row>
    <row r="14" spans="2:3" x14ac:dyDescent="0.45">
      <c r="B14" s="19" t="s">
        <v>27</v>
      </c>
      <c r="C14" s="3" t="s">
        <v>100</v>
      </c>
    </row>
    <row r="15" spans="2:3" x14ac:dyDescent="0.45">
      <c r="B15" s="19" t="s">
        <v>18</v>
      </c>
      <c r="C15" s="3" t="s">
        <v>101</v>
      </c>
    </row>
    <row r="16" spans="2:3" x14ac:dyDescent="0.45">
      <c r="B16" s="19" t="s">
        <v>110</v>
      </c>
      <c r="C16" s="3" t="s">
        <v>103</v>
      </c>
    </row>
    <row r="17" spans="2:3" x14ac:dyDescent="0.45">
      <c r="B17" s="19" t="s">
        <v>111</v>
      </c>
      <c r="C17" s="3" t="s">
        <v>104</v>
      </c>
    </row>
    <row r="18" spans="2:3" x14ac:dyDescent="0.45">
      <c r="B18" s="19" t="s">
        <v>87</v>
      </c>
      <c r="C18" s="3" t="s">
        <v>105</v>
      </c>
    </row>
    <row r="19" spans="2:3" x14ac:dyDescent="0.45">
      <c r="B19" s="19" t="s">
        <v>19</v>
      </c>
      <c r="C19" s="3" t="s">
        <v>106</v>
      </c>
    </row>
    <row r="20" spans="2:3" x14ac:dyDescent="0.45">
      <c r="B20" s="19" t="s">
        <v>24</v>
      </c>
      <c r="C20" s="3" t="s">
        <v>107</v>
      </c>
    </row>
    <row r="21" spans="2:3" x14ac:dyDescent="0.45">
      <c r="B21" s="19" t="s">
        <v>22</v>
      </c>
      <c r="C21" s="3" t="s">
        <v>108</v>
      </c>
    </row>
    <row r="22" spans="2:3" x14ac:dyDescent="0.45">
      <c r="B22" s="19" t="s">
        <v>20</v>
      </c>
      <c r="C22" s="3" t="s">
        <v>109</v>
      </c>
    </row>
  </sheetData>
  <mergeCells count="1">
    <mergeCell ref="B12:C12"/>
  </mergeCells>
  <pageMargins left="0.7" right="0.7" top="0.75" bottom="0.75" header="0.3" footer="0.3"/>
  <pageSetup orientation="landscape" horizontalDpi="4294967293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CB92E-828C-4773-B22C-DDA48C71D71A}">
  <dimension ref="B2:C15"/>
  <sheetViews>
    <sheetView showGridLines="0" workbookViewId="0">
      <selection activeCell="G7" sqref="G7"/>
    </sheetView>
  </sheetViews>
  <sheetFormatPr defaultRowHeight="14.25" x14ac:dyDescent="0.45"/>
  <cols>
    <col min="2" max="2" width="67.1328125" bestFit="1" customWidth="1"/>
    <col min="3" max="3" width="14.9296875" customWidth="1"/>
  </cols>
  <sheetData>
    <row r="2" spans="2:3" x14ac:dyDescent="0.45">
      <c r="B2" s="7" t="s">
        <v>119</v>
      </c>
    </row>
    <row r="3" spans="2:3" x14ac:dyDescent="0.45">
      <c r="B3" s="7" t="s">
        <v>170</v>
      </c>
    </row>
    <row r="5" spans="2:3" x14ac:dyDescent="0.45">
      <c r="B5" s="20" t="s">
        <v>102</v>
      </c>
      <c r="C5" s="3" t="str">
        <f>'Con Ed '!L11</f>
        <v>Significant</v>
      </c>
    </row>
    <row r="6" spans="2:3" x14ac:dyDescent="0.45">
      <c r="B6" s="20" t="s">
        <v>100</v>
      </c>
      <c r="C6" s="3" t="str">
        <f>NMPC!L11</f>
        <v>Significant</v>
      </c>
    </row>
    <row r="7" spans="2:3" x14ac:dyDescent="0.45">
      <c r="B7" s="20" t="s">
        <v>101</v>
      </c>
      <c r="C7" s="3" t="str">
        <f>CH!L11</f>
        <v>Significant</v>
      </c>
    </row>
    <row r="8" spans="2:3" x14ac:dyDescent="0.45">
      <c r="B8" s="20" t="s">
        <v>103</v>
      </c>
      <c r="C8" s="3" t="str">
        <f>PSEG!L11</f>
        <v>Not significant</v>
      </c>
    </row>
    <row r="9" spans="2:3" x14ac:dyDescent="0.45">
      <c r="B9" s="20" t="s">
        <v>104</v>
      </c>
      <c r="C9" s="3" t="str">
        <f>LI!L11</f>
        <v>Not significant</v>
      </c>
    </row>
    <row r="10" spans="2:3" x14ac:dyDescent="0.45">
      <c r="B10" s="20" t="s">
        <v>105</v>
      </c>
      <c r="C10" s="3" t="str">
        <f>NMPC!L11</f>
        <v>Significant</v>
      </c>
    </row>
    <row r="11" spans="2:3" x14ac:dyDescent="0.45">
      <c r="B11" s="20" t="s">
        <v>106</v>
      </c>
      <c r="C11" s="3" t="str">
        <f>OR!L11</f>
        <v>Not significant</v>
      </c>
    </row>
    <row r="12" spans="2:3" x14ac:dyDescent="0.45">
      <c r="B12" s="20" t="s">
        <v>107</v>
      </c>
      <c r="C12" s="3" t="str">
        <f>NYSEG!L11</f>
        <v>Not significant</v>
      </c>
    </row>
    <row r="13" spans="2:3" x14ac:dyDescent="0.45">
      <c r="B13" s="20" t="s">
        <v>108</v>
      </c>
      <c r="C13" s="3" t="str">
        <f>'RG&amp;E'!L11</f>
        <v>Not significant</v>
      </c>
    </row>
    <row r="14" spans="2:3" x14ac:dyDescent="0.45">
      <c r="B14" s="20" t="s">
        <v>109</v>
      </c>
      <c r="C14" s="3" t="str">
        <f>NFG!L11</f>
        <v>Not Significant</v>
      </c>
    </row>
    <row r="15" spans="2:3" x14ac:dyDescent="0.45">
      <c r="B15" s="20" t="s">
        <v>123</v>
      </c>
      <c r="C15" s="3" t="str">
        <f>'Table 1'!L10</f>
        <v>Significant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987EC-8526-4C34-93B9-E367BF686457}">
  <dimension ref="B2:M18"/>
  <sheetViews>
    <sheetView workbookViewId="0">
      <selection activeCell="H22" sqref="H22"/>
    </sheetView>
  </sheetViews>
  <sheetFormatPr defaultRowHeight="14.25" x14ac:dyDescent="0.45"/>
  <cols>
    <col min="2" max="2" width="25" bestFit="1" customWidth="1"/>
  </cols>
  <sheetData>
    <row r="2" spans="2:13" x14ac:dyDescent="0.45">
      <c r="B2" t="s">
        <v>78</v>
      </c>
    </row>
    <row r="4" spans="2:13" x14ac:dyDescent="0.45">
      <c r="C4" t="s">
        <v>96</v>
      </c>
      <c r="D4" t="s">
        <v>18</v>
      </c>
      <c r="E4" t="s">
        <v>27</v>
      </c>
      <c r="F4" t="s">
        <v>110</v>
      </c>
      <c r="G4" t="s">
        <v>111</v>
      </c>
      <c r="H4" t="s">
        <v>87</v>
      </c>
      <c r="I4" t="s">
        <v>138</v>
      </c>
      <c r="J4" t="s">
        <v>139</v>
      </c>
      <c r="K4" t="s">
        <v>22</v>
      </c>
      <c r="L4" t="s">
        <v>20</v>
      </c>
      <c r="M4" t="s">
        <v>140</v>
      </c>
    </row>
    <row r="5" spans="2:13" x14ac:dyDescent="0.45">
      <c r="B5" s="26" t="s">
        <v>85</v>
      </c>
      <c r="C5" s="24">
        <v>26570.005689581154</v>
      </c>
      <c r="D5" s="24">
        <v>1857.5534741629915</v>
      </c>
      <c r="E5" s="24">
        <v>59480.741977782185</v>
      </c>
      <c r="F5" s="24">
        <v>10933.414409048986</v>
      </c>
      <c r="G5" s="24">
        <v>9478.6950626127855</v>
      </c>
      <c r="H5" s="24">
        <v>16466.542329808493</v>
      </c>
      <c r="I5" s="24">
        <v>1451.6174082725793</v>
      </c>
      <c r="J5" s="24">
        <v>10778.862213581497</v>
      </c>
      <c r="K5" s="24">
        <v>5638.4583526328361</v>
      </c>
      <c r="L5" s="24">
        <v>8038.5006123265921</v>
      </c>
      <c r="M5" s="24">
        <v>64332.72387111788</v>
      </c>
    </row>
    <row r="6" spans="2:13" x14ac:dyDescent="0.45">
      <c r="B6" s="26" t="s">
        <v>88</v>
      </c>
      <c r="C6" s="24">
        <v>294709.25</v>
      </c>
      <c r="D6" s="24">
        <v>21977.75</v>
      </c>
      <c r="E6" s="24">
        <v>113611.25</v>
      </c>
      <c r="F6" s="24">
        <v>43756.75</v>
      </c>
      <c r="G6" s="24">
        <v>153760.25</v>
      </c>
      <c r="H6" s="24">
        <v>200415</v>
      </c>
      <c r="I6" s="24">
        <v>18137.75</v>
      </c>
      <c r="J6" s="24">
        <v>91286.75</v>
      </c>
      <c r="K6" s="24">
        <v>60492.75</v>
      </c>
      <c r="L6" s="24">
        <v>42516.25</v>
      </c>
      <c r="M6" s="24">
        <v>1040663.75</v>
      </c>
    </row>
    <row r="7" spans="2:13" x14ac:dyDescent="0.45">
      <c r="B7" s="26" t="s">
        <v>89</v>
      </c>
      <c r="C7" s="24">
        <v>468107.5</v>
      </c>
      <c r="D7" s="24">
        <v>59987</v>
      </c>
      <c r="E7" s="24">
        <v>111676.5</v>
      </c>
      <c r="F7" s="24">
        <v>51954</v>
      </c>
      <c r="G7" s="24">
        <v>202504.5</v>
      </c>
      <c r="H7" s="24">
        <v>234254.5</v>
      </c>
      <c r="I7" s="24">
        <v>20253</v>
      </c>
      <c r="J7" s="24">
        <v>111425</v>
      </c>
      <c r="K7" s="24">
        <v>70576</v>
      </c>
      <c r="L7" s="24">
        <v>54381</v>
      </c>
      <c r="M7" s="24">
        <v>1385119</v>
      </c>
    </row>
    <row r="8" spans="2:13" x14ac:dyDescent="0.45">
      <c r="B8" s="26" t="s">
        <v>84</v>
      </c>
      <c r="C8" s="24">
        <v>173398.25</v>
      </c>
      <c r="D8" s="24">
        <v>38009.25</v>
      </c>
      <c r="E8" s="24">
        <v>-1934.75</v>
      </c>
      <c r="F8" s="24">
        <v>8197.25</v>
      </c>
      <c r="G8" s="24">
        <v>48744.25</v>
      </c>
      <c r="H8" s="24">
        <v>33839.5</v>
      </c>
      <c r="I8" s="24">
        <v>2115.25</v>
      </c>
      <c r="J8" s="24">
        <v>20138.25</v>
      </c>
      <c r="K8" s="24">
        <v>10083.25</v>
      </c>
      <c r="L8" s="24">
        <v>11864.75</v>
      </c>
      <c r="M8" s="24">
        <v>344455.25</v>
      </c>
    </row>
    <row r="9" spans="2:13" x14ac:dyDescent="0.45">
      <c r="B9" s="26" t="s">
        <v>141</v>
      </c>
      <c r="C9" s="24">
        <v>53140.011379162308</v>
      </c>
      <c r="D9" s="24">
        <v>3715.106948325983</v>
      </c>
      <c r="E9" s="24">
        <v>118961.48395556437</v>
      </c>
      <c r="F9" s="24">
        <v>21866.828818097973</v>
      </c>
      <c r="G9" s="24">
        <v>18957.390125225571</v>
      </c>
      <c r="H9" s="24">
        <v>32933.084659616987</v>
      </c>
      <c r="I9" s="24">
        <v>2903.2348165451585</v>
      </c>
      <c r="J9" s="24">
        <v>21557.724427162993</v>
      </c>
      <c r="K9" s="24">
        <v>11276.916705265672</v>
      </c>
      <c r="L9" s="24">
        <v>16077.001224653184</v>
      </c>
      <c r="M9" s="24">
        <v>128665.44774223576</v>
      </c>
    </row>
    <row r="12" spans="2:13" x14ac:dyDescent="0.45">
      <c r="B12" s="26" t="s">
        <v>85</v>
      </c>
      <c r="C12" s="24">
        <f>'Con Ed '!L5</f>
        <v>26570.005689581154</v>
      </c>
      <c r="D12" s="24">
        <f>CH!L5</f>
        <v>1857.5534741629915</v>
      </c>
      <c r="E12" s="24">
        <f>PSEG!L5</f>
        <v>59480.741977782185</v>
      </c>
      <c r="F12" s="24">
        <f>LI!L5</f>
        <v>10933.414409048986</v>
      </c>
      <c r="G12" s="24">
        <f>Metro!L5</f>
        <v>9478.6950626127855</v>
      </c>
      <c r="H12" s="24">
        <f>NMPC!L5</f>
        <v>16466.542329808493</v>
      </c>
      <c r="I12" s="24">
        <f>OR!L5</f>
        <v>1451.6174082725793</v>
      </c>
      <c r="J12" s="24">
        <f>NYSEG!L5</f>
        <v>10778.862213581497</v>
      </c>
      <c r="K12" s="24">
        <f>'RG&amp;E'!L5</f>
        <v>5638.4583526328361</v>
      </c>
      <c r="L12" s="24">
        <f>NFG!L5</f>
        <v>8038.5006123265921</v>
      </c>
      <c r="M12" s="24">
        <f>'Table 1'!L4</f>
        <v>64332.72387111788</v>
      </c>
    </row>
    <row r="13" spans="2:13" x14ac:dyDescent="0.45">
      <c r="B13" s="26" t="s">
        <v>88</v>
      </c>
      <c r="C13" s="24">
        <f>'Con Ed '!L7</f>
        <v>294709.25</v>
      </c>
      <c r="D13" s="24">
        <f>CH!L7</f>
        <v>21977.75</v>
      </c>
      <c r="E13" s="24">
        <f>PSEG!L7</f>
        <v>113611.25</v>
      </c>
      <c r="F13" s="24">
        <f>LI!L7</f>
        <v>43756.75</v>
      </c>
      <c r="G13" s="24">
        <f>Metro!L7</f>
        <v>153760.25</v>
      </c>
      <c r="H13" s="24">
        <f>NMPC!L7</f>
        <v>200415</v>
      </c>
      <c r="I13" s="24">
        <f>OR!L7</f>
        <v>18137.75</v>
      </c>
      <c r="J13" s="24">
        <f>NYSEG!L7</f>
        <v>91286.75</v>
      </c>
      <c r="K13" s="24">
        <f>'RG&amp;E'!L7</f>
        <v>60492.75</v>
      </c>
      <c r="L13" s="24">
        <f>NFG!L7</f>
        <v>42516.25</v>
      </c>
      <c r="M13" s="24">
        <f>'Table 1'!L6</f>
        <v>1040663.75</v>
      </c>
    </row>
    <row r="14" spans="2:13" x14ac:dyDescent="0.45">
      <c r="B14" s="26" t="s">
        <v>136</v>
      </c>
      <c r="C14" s="24">
        <f>'Con Ed '!L8</f>
        <v>385124.75</v>
      </c>
      <c r="D14" s="24">
        <f>CH!L8</f>
        <v>51120.75</v>
      </c>
      <c r="E14" s="24">
        <f>PSEG!L8</f>
        <v>113347.25</v>
      </c>
      <c r="F14" s="24">
        <f>LI!L8</f>
        <v>47814.25</v>
      </c>
      <c r="G14" s="24">
        <f>Metro!L8</f>
        <v>186393</v>
      </c>
      <c r="H14" s="24">
        <f>NMPC!L8</f>
        <v>223012</v>
      </c>
      <c r="I14" s="24">
        <f>OR!L8</f>
        <v>16455.25</v>
      </c>
      <c r="J14" s="24">
        <f>NYSEG!L8</f>
        <v>106859</v>
      </c>
      <c r="K14" s="24">
        <f>'RG&amp;E'!L8</f>
        <v>70392.25</v>
      </c>
      <c r="L14" s="24">
        <f>NFG!L8</f>
        <v>54779.25</v>
      </c>
      <c r="M14" s="24">
        <f>'Table 1'!L7</f>
        <v>1255297.75</v>
      </c>
    </row>
    <row r="15" spans="2:13" x14ac:dyDescent="0.45">
      <c r="B15" s="26" t="s">
        <v>137</v>
      </c>
      <c r="C15" s="24">
        <f>'Con Ed '!L9</f>
        <v>90415.5</v>
      </c>
      <c r="D15" s="24">
        <f>CH!L9</f>
        <v>29143</v>
      </c>
      <c r="E15" s="24">
        <f>PSEG!L9</f>
        <v>-264</v>
      </c>
      <c r="F15" s="24">
        <f>LI!L9</f>
        <v>4057.5</v>
      </c>
      <c r="G15" s="24">
        <f>Metro!L9</f>
        <v>32632.75</v>
      </c>
      <c r="H15" s="24">
        <f>NMPC!L9</f>
        <v>22597</v>
      </c>
      <c r="I15" s="24">
        <f>OR!L9</f>
        <v>-1682.5</v>
      </c>
      <c r="J15" s="24">
        <f>NYSEG!L9</f>
        <v>15572.25</v>
      </c>
      <c r="K15" s="24">
        <f>'RG&amp;E'!L9</f>
        <v>9899.5</v>
      </c>
      <c r="L15" s="24">
        <f>NFG!L9</f>
        <v>12263</v>
      </c>
      <c r="M15" s="24">
        <f>'Table 1'!L8</f>
        <v>214634</v>
      </c>
    </row>
    <row r="16" spans="2:13" x14ac:dyDescent="0.45">
      <c r="B16" s="26" t="s">
        <v>141</v>
      </c>
      <c r="C16" s="24">
        <f>'Con Ed '!L10</f>
        <v>53140.011379162308</v>
      </c>
      <c r="D16" s="24">
        <f>CH!L10</f>
        <v>3715.106948325983</v>
      </c>
      <c r="E16" s="24">
        <f>PSEG!L10</f>
        <v>118961.48395556437</v>
      </c>
      <c r="F16" s="24">
        <f>LI!L10</f>
        <v>21866.828818097973</v>
      </c>
      <c r="G16" s="24">
        <f>Metro!L10</f>
        <v>18957.390125225571</v>
      </c>
      <c r="H16" s="24">
        <f>NMPC!L10</f>
        <v>32933.084659616987</v>
      </c>
      <c r="I16" s="24">
        <f>OR!L10</f>
        <v>2903.2348165451585</v>
      </c>
      <c r="J16" s="24">
        <f>NYSEG!L10</f>
        <v>21557.724427162993</v>
      </c>
      <c r="K16" s="24">
        <f>'RG&amp;E'!L10</f>
        <v>11276.916705265672</v>
      </c>
      <c r="L16" s="24">
        <f>NFG!L10</f>
        <v>16077.001224653184</v>
      </c>
      <c r="M16" s="24">
        <f>'Table 1'!L9</f>
        <v>128665.44774223576</v>
      </c>
    </row>
    <row r="18" spans="2:13" x14ac:dyDescent="0.45">
      <c r="B18" s="26" t="s">
        <v>142</v>
      </c>
      <c r="C18" s="24">
        <f>C14-C7</f>
        <v>-82982.75</v>
      </c>
      <c r="D18" s="24">
        <f t="shared" ref="D18:M18" si="0">D14-D7</f>
        <v>-8866.25</v>
      </c>
      <c r="E18" s="24">
        <f t="shared" si="0"/>
        <v>1670.75</v>
      </c>
      <c r="F18" s="24">
        <f t="shared" si="0"/>
        <v>-4139.75</v>
      </c>
      <c r="G18" s="24">
        <f t="shared" si="0"/>
        <v>-16111.5</v>
      </c>
      <c r="H18" s="24">
        <f t="shared" si="0"/>
        <v>-11242.5</v>
      </c>
      <c r="I18" s="24">
        <f t="shared" si="0"/>
        <v>-3797.75</v>
      </c>
      <c r="J18" s="24">
        <f t="shared" si="0"/>
        <v>-4566</v>
      </c>
      <c r="K18" s="24">
        <f t="shared" si="0"/>
        <v>-183.75</v>
      </c>
      <c r="L18" s="24">
        <f t="shared" si="0"/>
        <v>398.25</v>
      </c>
      <c r="M18" s="24">
        <f t="shared" si="0"/>
        <v>-129821.25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BC3E1-8E17-453E-A934-1FE2A0193566}">
  <dimension ref="D6:F12"/>
  <sheetViews>
    <sheetView showGridLines="0" workbookViewId="0">
      <selection activeCell="J6" sqref="J6"/>
    </sheetView>
  </sheetViews>
  <sheetFormatPr defaultRowHeight="14.25" x14ac:dyDescent="0.45"/>
  <cols>
    <col min="4" max="4" width="35.06640625" customWidth="1"/>
    <col min="5" max="5" width="19.1328125" customWidth="1"/>
    <col min="6" max="6" width="30.1328125" customWidth="1"/>
  </cols>
  <sheetData>
    <row r="6" spans="4:6" ht="14.65" thickBot="1" x14ac:dyDescent="0.5"/>
    <row r="7" spans="4:6" ht="17.649999999999999" thickBot="1" x14ac:dyDescent="0.5">
      <c r="D7" s="27" t="s">
        <v>150</v>
      </c>
      <c r="E7" s="28" t="s">
        <v>151</v>
      </c>
      <c r="F7" s="29" t="s">
        <v>159</v>
      </c>
    </row>
    <row r="8" spans="4:6" ht="35.25" x14ac:dyDescent="0.5">
      <c r="D8" s="30" t="s">
        <v>152</v>
      </c>
      <c r="E8" s="30" t="s">
        <v>153</v>
      </c>
      <c r="F8" s="30" t="s">
        <v>163</v>
      </c>
    </row>
    <row r="9" spans="4:6" ht="35.25" x14ac:dyDescent="0.5">
      <c r="D9" s="31" t="s">
        <v>162</v>
      </c>
      <c r="E9" s="31" t="s">
        <v>154</v>
      </c>
      <c r="F9" s="31" t="s">
        <v>164</v>
      </c>
    </row>
    <row r="10" spans="4:6" ht="35.25" x14ac:dyDescent="0.5">
      <c r="D10" s="31" t="s">
        <v>155</v>
      </c>
      <c r="E10" s="31" t="s">
        <v>156</v>
      </c>
      <c r="F10" s="31" t="s">
        <v>165</v>
      </c>
    </row>
    <row r="11" spans="4:6" ht="17.649999999999999" x14ac:dyDescent="0.5">
      <c r="D11" s="31" t="s">
        <v>157</v>
      </c>
      <c r="E11" s="31" t="s">
        <v>158</v>
      </c>
      <c r="F11" s="31" t="s">
        <v>166</v>
      </c>
    </row>
    <row r="12" spans="4:6" ht="52.9" x14ac:dyDescent="0.5">
      <c r="D12" s="31" t="s">
        <v>160</v>
      </c>
      <c r="E12" s="31" t="s">
        <v>161</v>
      </c>
      <c r="F12" s="31" t="s">
        <v>167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BD571-B58C-4434-A264-B7E145A67406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89F9D-000E-4100-94F6-8F62DAB3AB72}">
  <dimension ref="A1:J24"/>
  <sheetViews>
    <sheetView workbookViewId="0">
      <pane ySplit="3" topLeftCell="A4" activePane="bottomLeft" state="frozen"/>
      <selection pane="bottomLeft" activeCell="E1" sqref="E1:J2"/>
    </sheetView>
  </sheetViews>
  <sheetFormatPr defaultRowHeight="14.25" x14ac:dyDescent="0.45"/>
  <cols>
    <col min="1" max="1" width="36.796875" bestFit="1" customWidth="1"/>
    <col min="2" max="2" width="12.53125" customWidth="1"/>
    <col min="3" max="3" width="43.6640625" customWidth="1"/>
  </cols>
  <sheetData>
    <row r="1" spans="1:10" ht="14.25" customHeight="1" x14ac:dyDescent="0.45">
      <c r="A1" s="10" t="s">
        <v>75</v>
      </c>
      <c r="E1" s="35" t="s">
        <v>76</v>
      </c>
      <c r="F1" s="35"/>
      <c r="G1" s="35"/>
      <c r="H1" s="35"/>
      <c r="I1" s="35"/>
      <c r="J1" s="35"/>
    </row>
    <row r="2" spans="1:10" x14ac:dyDescent="0.45">
      <c r="E2" s="35"/>
      <c r="F2" s="35"/>
      <c r="G2" s="35"/>
      <c r="H2" s="35"/>
      <c r="I2" s="35"/>
      <c r="J2" s="35"/>
    </row>
    <row r="3" spans="1:10" x14ac:dyDescent="0.45">
      <c r="A3" s="33" t="s">
        <v>69</v>
      </c>
      <c r="B3" s="33"/>
      <c r="C3" s="33"/>
    </row>
    <row r="4" spans="1:10" x14ac:dyDescent="0.45">
      <c r="A4" s="6" t="s">
        <v>44</v>
      </c>
      <c r="B4" s="6" t="s">
        <v>45</v>
      </c>
      <c r="C4" s="6" t="s">
        <v>46</v>
      </c>
      <c r="E4" s="10" t="s">
        <v>77</v>
      </c>
    </row>
    <row r="5" spans="1:10" x14ac:dyDescent="0.45">
      <c r="A5" s="8" t="s">
        <v>0</v>
      </c>
      <c r="B5" s="9" t="s">
        <v>47</v>
      </c>
      <c r="C5" s="8" t="s">
        <v>48</v>
      </c>
    </row>
    <row r="6" spans="1:10" x14ac:dyDescent="0.45">
      <c r="A6" s="8" t="s">
        <v>1</v>
      </c>
      <c r="B6" s="9" t="s">
        <v>47</v>
      </c>
      <c r="C6" s="8" t="s">
        <v>49</v>
      </c>
    </row>
    <row r="7" spans="1:10" x14ac:dyDescent="0.45">
      <c r="A7" s="8" t="s">
        <v>2</v>
      </c>
      <c r="B7" s="9" t="s">
        <v>50</v>
      </c>
      <c r="C7" s="8" t="s">
        <v>51</v>
      </c>
    </row>
    <row r="8" spans="1:10" x14ac:dyDescent="0.45">
      <c r="A8" s="8" t="s">
        <v>3</v>
      </c>
      <c r="B8" s="9" t="s">
        <v>50</v>
      </c>
      <c r="C8" s="8" t="s">
        <v>52</v>
      </c>
    </row>
    <row r="9" spans="1:10" x14ac:dyDescent="0.45">
      <c r="A9" s="8" t="s">
        <v>4</v>
      </c>
      <c r="B9" s="9" t="s">
        <v>47</v>
      </c>
      <c r="C9" s="8" t="s">
        <v>53</v>
      </c>
    </row>
    <row r="10" spans="1:10" ht="28.5" x14ac:dyDescent="0.45">
      <c r="A10" s="8" t="s">
        <v>70</v>
      </c>
      <c r="B10" s="9" t="s">
        <v>47</v>
      </c>
      <c r="C10" s="8" t="s">
        <v>54</v>
      </c>
    </row>
    <row r="11" spans="1:10" ht="28.5" x14ac:dyDescent="0.45">
      <c r="A11" s="8" t="s">
        <v>71</v>
      </c>
      <c r="B11" s="9" t="s">
        <v>47</v>
      </c>
      <c r="C11" s="8" t="s">
        <v>55</v>
      </c>
    </row>
    <row r="12" spans="1:10" x14ac:dyDescent="0.45">
      <c r="A12" s="8" t="s">
        <v>7</v>
      </c>
      <c r="B12" s="9" t="s">
        <v>47</v>
      </c>
      <c r="C12" s="8" t="s">
        <v>56</v>
      </c>
    </row>
    <row r="13" spans="1:10" x14ac:dyDescent="0.45">
      <c r="A13" s="8" t="s">
        <v>8</v>
      </c>
      <c r="B13" s="9" t="s">
        <v>57</v>
      </c>
      <c r="C13" s="8" t="s">
        <v>58</v>
      </c>
    </row>
    <row r="14" spans="1:10" ht="28.5" x14ac:dyDescent="0.45">
      <c r="A14" s="8" t="s">
        <v>9</v>
      </c>
      <c r="B14" s="9" t="s">
        <v>47</v>
      </c>
      <c r="C14" s="8" t="s">
        <v>59</v>
      </c>
    </row>
    <row r="15" spans="1:10" x14ac:dyDescent="0.45">
      <c r="A15" s="8" t="s">
        <v>10</v>
      </c>
      <c r="B15" s="9" t="s">
        <v>47</v>
      </c>
      <c r="C15" s="8" t="s">
        <v>60</v>
      </c>
    </row>
    <row r="16" spans="1:10" x14ac:dyDescent="0.45">
      <c r="A16" s="8" t="s">
        <v>11</v>
      </c>
      <c r="B16" s="9" t="s">
        <v>61</v>
      </c>
      <c r="C16" s="8" t="s">
        <v>62</v>
      </c>
    </row>
    <row r="17" spans="1:3" ht="28.5" x14ac:dyDescent="0.45">
      <c r="A17" s="8" t="s">
        <v>12</v>
      </c>
      <c r="B17" s="9" t="s">
        <v>61</v>
      </c>
      <c r="C17" s="8" t="s">
        <v>63</v>
      </c>
    </row>
    <row r="18" spans="1:3" ht="28.5" x14ac:dyDescent="0.45">
      <c r="A18" s="8" t="s">
        <v>13</v>
      </c>
      <c r="B18" s="9" t="s">
        <v>61</v>
      </c>
      <c r="C18" s="8" t="s">
        <v>64</v>
      </c>
    </row>
    <row r="19" spans="1:3" ht="28.5" x14ac:dyDescent="0.45">
      <c r="A19" s="8" t="s">
        <v>14</v>
      </c>
      <c r="B19" s="9" t="s">
        <v>61</v>
      </c>
      <c r="C19" s="8" t="s">
        <v>65</v>
      </c>
    </row>
    <row r="20" spans="1:3" ht="28.5" x14ac:dyDescent="0.45">
      <c r="A20" s="8" t="s">
        <v>15</v>
      </c>
      <c r="B20" s="9" t="s">
        <v>61</v>
      </c>
      <c r="C20" s="8" t="s">
        <v>66</v>
      </c>
    </row>
    <row r="21" spans="1:3" ht="28.5" x14ac:dyDescent="0.45">
      <c r="A21" s="8" t="s">
        <v>16</v>
      </c>
      <c r="B21" s="9" t="s">
        <v>61</v>
      </c>
      <c r="C21" s="8" t="s">
        <v>67</v>
      </c>
    </row>
    <row r="22" spans="1:3" x14ac:dyDescent="0.45">
      <c r="A22" s="8" t="s">
        <v>17</v>
      </c>
      <c r="B22" s="9" t="s">
        <v>61</v>
      </c>
      <c r="C22" s="8" t="s">
        <v>68</v>
      </c>
    </row>
    <row r="23" spans="1:3" x14ac:dyDescent="0.45">
      <c r="A23" s="34" t="s">
        <v>72</v>
      </c>
      <c r="B23" s="34"/>
      <c r="C23" s="34"/>
    </row>
    <row r="24" spans="1:3" x14ac:dyDescent="0.45">
      <c r="A24" s="3" t="s">
        <v>29</v>
      </c>
      <c r="B24" s="3" t="s">
        <v>73</v>
      </c>
      <c r="C24" s="3" t="s">
        <v>74</v>
      </c>
    </row>
  </sheetData>
  <mergeCells count="3">
    <mergeCell ref="A3:C3"/>
    <mergeCell ref="A23:C23"/>
    <mergeCell ref="E1:J2"/>
  </mergeCells>
  <hyperlinks>
    <hyperlink ref="A1" r:id="rId1" display="https://data.ny.gov/api/views/kdjh-dhwi/files/b0eb72ac-550f-4be6-abec-1779b1bdbb22?download=true&amp;filename=PSC_KeyCreditCollection_DataDictionary.pdf" xr:uid="{A655AC32-96AB-4C28-89DB-785906A82FFA}"/>
    <hyperlink ref="E4" r:id="rId2" display="https://data.ny.gov/Energy-Environment/Key-Credit-Collection-Beginning-2010/kdjh-dhwi/about_data" xr:uid="{8E281023-8BCB-4E88-B2F2-CF5F9E25014C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40ADD-97C5-4F61-B1AF-A89896AED392}">
  <dimension ref="A1:T625"/>
  <sheetViews>
    <sheetView workbookViewId="0"/>
  </sheetViews>
  <sheetFormatPr defaultRowHeight="14.25" x14ac:dyDescent="0.45"/>
  <cols>
    <col min="12" max="13" width="15.06640625" bestFit="1" customWidth="1"/>
    <col min="14" max="15" width="14.06640625" bestFit="1" customWidth="1"/>
    <col min="16" max="16" width="7.9296875" bestFit="1" customWidth="1"/>
    <col min="17" max="17" width="15.06640625" bestFit="1" customWidth="1"/>
    <col min="18" max="18" width="13.59765625" bestFit="1" customWidth="1"/>
  </cols>
  <sheetData>
    <row r="1" spans="1:20" x14ac:dyDescent="0.4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</row>
    <row r="2" spans="1:20" x14ac:dyDescent="0.45">
      <c r="A2">
        <v>3</v>
      </c>
      <c r="B2">
        <v>2010</v>
      </c>
      <c r="C2" t="s">
        <v>18</v>
      </c>
      <c r="D2">
        <v>1001</v>
      </c>
      <c r="E2" s="24">
        <v>255049</v>
      </c>
      <c r="F2" s="24">
        <v>25443</v>
      </c>
      <c r="G2" s="24">
        <v>23451</v>
      </c>
      <c r="H2">
        <v>405</v>
      </c>
      <c r="I2" s="25">
        <v>0.158793016244</v>
      </c>
      <c r="J2" s="24">
        <v>3901</v>
      </c>
      <c r="K2" s="24">
        <v>1240</v>
      </c>
      <c r="L2" s="17">
        <v>40075500</v>
      </c>
      <c r="M2" s="17">
        <v>13275546</v>
      </c>
      <c r="N2" s="17">
        <v>12445547</v>
      </c>
      <c r="O2" s="17">
        <v>435029</v>
      </c>
      <c r="P2" s="17">
        <v>157.13</v>
      </c>
      <c r="Q2" s="17">
        <v>5938077</v>
      </c>
      <c r="R2" s="17">
        <v>797018</v>
      </c>
      <c r="T2" s="15"/>
    </row>
    <row r="3" spans="1:20" x14ac:dyDescent="0.45">
      <c r="A3">
        <v>3</v>
      </c>
      <c r="B3">
        <v>2010</v>
      </c>
      <c r="C3" t="s">
        <v>19</v>
      </c>
      <c r="D3">
        <v>1006</v>
      </c>
      <c r="E3" s="24">
        <v>194579</v>
      </c>
      <c r="F3" s="24">
        <v>17063</v>
      </c>
      <c r="G3" s="24">
        <v>16534</v>
      </c>
      <c r="H3">
        <v>374</v>
      </c>
      <c r="I3" s="25">
        <v>0.192209847928</v>
      </c>
      <c r="J3" s="24">
        <v>6893</v>
      </c>
      <c r="K3">
        <v>-2</v>
      </c>
      <c r="L3" s="17">
        <v>54876383.140000001</v>
      </c>
      <c r="M3" s="17">
        <v>8007441.2199999997</v>
      </c>
      <c r="N3" s="17">
        <v>6648191</v>
      </c>
      <c r="O3" s="17">
        <v>426882.75</v>
      </c>
      <c r="P3" s="17">
        <v>282.02999999999997</v>
      </c>
      <c r="Q3" s="17">
        <v>7292365</v>
      </c>
      <c r="R3" s="17">
        <v>116841.56</v>
      </c>
      <c r="T3" s="15"/>
    </row>
    <row r="4" spans="1:20" x14ac:dyDescent="0.45">
      <c r="A4">
        <v>3</v>
      </c>
      <c r="B4">
        <v>2010</v>
      </c>
      <c r="C4" t="s">
        <v>20</v>
      </c>
      <c r="D4">
        <v>3120</v>
      </c>
      <c r="E4" s="24">
        <v>464366</v>
      </c>
      <c r="F4" s="24">
        <v>27734</v>
      </c>
      <c r="G4" s="24">
        <v>23420</v>
      </c>
      <c r="H4">
        <v>367</v>
      </c>
      <c r="I4" s="25">
        <v>7.9032487304999996E-2</v>
      </c>
      <c r="J4" s="24">
        <v>23968</v>
      </c>
      <c r="K4" s="24">
        <v>1650</v>
      </c>
      <c r="L4" s="17">
        <v>54704512.259999998</v>
      </c>
      <c r="M4" s="17">
        <v>23808365.5</v>
      </c>
      <c r="N4" s="17">
        <v>13718972.310000001</v>
      </c>
      <c r="O4" s="17">
        <v>603293.96</v>
      </c>
      <c r="P4" s="17">
        <v>117.8</v>
      </c>
      <c r="Q4" s="17">
        <v>19213564.93</v>
      </c>
      <c r="R4" s="17">
        <v>871883.27</v>
      </c>
      <c r="T4" s="15"/>
    </row>
    <row r="5" spans="1:20" x14ac:dyDescent="0.45">
      <c r="A5">
        <v>3</v>
      </c>
      <c r="B5">
        <v>2010</v>
      </c>
      <c r="C5" t="s">
        <v>21</v>
      </c>
      <c r="D5">
        <v>1003</v>
      </c>
      <c r="E5" s="24">
        <v>502515</v>
      </c>
      <c r="F5" s="24">
        <v>60900</v>
      </c>
      <c r="G5" s="24">
        <v>2482</v>
      </c>
      <c r="H5">
        <v>682</v>
      </c>
      <c r="I5" s="25">
        <v>0.13571734177100001</v>
      </c>
      <c r="J5" s="24">
        <v>22316</v>
      </c>
      <c r="K5">
        <v>988</v>
      </c>
      <c r="L5" s="17">
        <v>97927089</v>
      </c>
      <c r="M5" s="17">
        <v>34632112</v>
      </c>
      <c r="N5" s="17">
        <v>2014369</v>
      </c>
      <c r="O5" s="17">
        <v>1306504</v>
      </c>
      <c r="P5" s="17">
        <v>194.87</v>
      </c>
      <c r="Q5" s="17">
        <v>22594116</v>
      </c>
      <c r="R5" s="17">
        <v>739646</v>
      </c>
      <c r="T5" s="15"/>
    </row>
    <row r="6" spans="1:20" x14ac:dyDescent="0.45">
      <c r="A6">
        <v>3</v>
      </c>
      <c r="B6">
        <v>2010</v>
      </c>
      <c r="C6" t="s">
        <v>22</v>
      </c>
      <c r="D6">
        <v>1007</v>
      </c>
      <c r="E6" s="24">
        <v>602542</v>
      </c>
      <c r="F6" s="24">
        <v>51343</v>
      </c>
      <c r="G6" s="24">
        <v>51212</v>
      </c>
      <c r="H6" s="24">
        <v>2058</v>
      </c>
      <c r="I6" s="25">
        <v>0.34155295398500002</v>
      </c>
      <c r="J6" s="24">
        <v>29531</v>
      </c>
      <c r="K6" s="24">
        <v>1816</v>
      </c>
      <c r="L6" s="17">
        <v>55002456</v>
      </c>
      <c r="M6" s="17">
        <v>35861518.170000002</v>
      </c>
      <c r="N6" s="17">
        <v>21150965.879999999</v>
      </c>
      <c r="O6" s="17">
        <v>2520067.36</v>
      </c>
      <c r="P6" s="17">
        <v>91.28</v>
      </c>
      <c r="Q6" s="17">
        <v>29323677</v>
      </c>
      <c r="R6" s="17">
        <v>-582346.47</v>
      </c>
      <c r="T6" s="15"/>
    </row>
    <row r="7" spans="1:20" x14ac:dyDescent="0.45">
      <c r="A7">
        <v>3</v>
      </c>
      <c r="B7">
        <v>2010</v>
      </c>
      <c r="C7" t="s">
        <v>23</v>
      </c>
      <c r="D7">
        <v>3010</v>
      </c>
      <c r="E7" s="24">
        <v>991957</v>
      </c>
      <c r="F7" s="24">
        <v>152994</v>
      </c>
      <c r="G7" s="24">
        <v>53625</v>
      </c>
      <c r="H7" s="24">
        <v>2906</v>
      </c>
      <c r="I7" s="25">
        <v>0.29295624709500001</v>
      </c>
      <c r="J7" s="24">
        <v>27600</v>
      </c>
      <c r="K7" s="24">
        <v>5823</v>
      </c>
      <c r="L7" s="17">
        <v>154932336.81999999</v>
      </c>
      <c r="M7" s="17">
        <v>72410628</v>
      </c>
      <c r="N7" s="17">
        <v>53510901.759999998</v>
      </c>
      <c r="O7" s="17">
        <v>2650053.58</v>
      </c>
      <c r="P7" s="17">
        <v>156.19</v>
      </c>
      <c r="Q7" s="17">
        <v>21469205.859999999</v>
      </c>
      <c r="R7" s="17">
        <v>1061036.51</v>
      </c>
      <c r="T7" s="15"/>
    </row>
    <row r="8" spans="1:20" x14ac:dyDescent="0.45">
      <c r="A8">
        <v>3</v>
      </c>
      <c r="B8">
        <v>2010</v>
      </c>
      <c r="C8" t="s">
        <v>24</v>
      </c>
      <c r="D8">
        <v>1005</v>
      </c>
      <c r="E8" s="24">
        <v>987584</v>
      </c>
      <c r="F8" s="24">
        <v>78033</v>
      </c>
      <c r="G8" s="24">
        <v>93142</v>
      </c>
      <c r="H8" s="24">
        <v>2456</v>
      </c>
      <c r="I8" s="25">
        <v>0.248687706565</v>
      </c>
      <c r="J8" s="24">
        <v>38714</v>
      </c>
      <c r="K8" s="24">
        <v>2893</v>
      </c>
      <c r="L8" s="17">
        <v>85999760</v>
      </c>
      <c r="M8" s="17">
        <v>23072327.920000002</v>
      </c>
      <c r="N8" s="17">
        <v>23495541.460000001</v>
      </c>
      <c r="O8" s="17">
        <v>1171960.77</v>
      </c>
      <c r="P8" s="17">
        <v>87.08</v>
      </c>
      <c r="Q8" s="17">
        <v>24409713.530000001</v>
      </c>
      <c r="R8" s="17">
        <v>-215946.94</v>
      </c>
      <c r="T8" s="15"/>
    </row>
    <row r="9" spans="1:20" x14ac:dyDescent="0.45">
      <c r="A9">
        <v>3</v>
      </c>
      <c r="B9">
        <v>2010</v>
      </c>
      <c r="C9" t="s">
        <v>25</v>
      </c>
      <c r="D9">
        <v>1004</v>
      </c>
      <c r="E9" s="24">
        <v>1456407</v>
      </c>
      <c r="F9" s="24">
        <v>229712</v>
      </c>
      <c r="G9" s="24">
        <v>98771</v>
      </c>
      <c r="H9" s="24">
        <v>2606</v>
      </c>
      <c r="I9" s="25">
        <v>0.17893349867200001</v>
      </c>
      <c r="J9" s="24">
        <v>98461</v>
      </c>
      <c r="K9" s="24">
        <v>6750</v>
      </c>
      <c r="L9" s="17">
        <v>241478704.49000001</v>
      </c>
      <c r="M9" s="17">
        <v>201131792</v>
      </c>
      <c r="N9" s="17">
        <v>71007501.769999996</v>
      </c>
      <c r="O9" s="17">
        <v>4131403.92</v>
      </c>
      <c r="P9" s="17">
        <v>165.8</v>
      </c>
      <c r="Q9" s="17">
        <v>91586516.75</v>
      </c>
      <c r="R9" s="17">
        <v>1188377.1299999999</v>
      </c>
      <c r="T9" s="15"/>
    </row>
    <row r="10" spans="1:20" x14ac:dyDescent="0.45">
      <c r="A10">
        <v>3</v>
      </c>
      <c r="B10">
        <v>2010</v>
      </c>
      <c r="C10" t="s">
        <v>26</v>
      </c>
      <c r="D10">
        <v>1002</v>
      </c>
      <c r="E10" s="24">
        <v>2829157</v>
      </c>
      <c r="F10" s="24">
        <v>240652</v>
      </c>
      <c r="G10" s="24">
        <v>217374</v>
      </c>
      <c r="H10" s="24">
        <v>6501</v>
      </c>
      <c r="I10" s="25">
        <v>0.229785763038</v>
      </c>
      <c r="J10" s="24">
        <v>151139</v>
      </c>
      <c r="K10" s="24">
        <v>4620</v>
      </c>
      <c r="L10" s="17">
        <v>319127203.38999999</v>
      </c>
      <c r="M10" s="17">
        <v>169882346</v>
      </c>
      <c r="N10" s="17">
        <v>67955839.790000007</v>
      </c>
      <c r="O10" s="17">
        <v>5141000</v>
      </c>
      <c r="P10" s="17">
        <v>112.8</v>
      </c>
      <c r="Q10" s="17">
        <v>67150403</v>
      </c>
      <c r="R10" s="17">
        <v>2587980.92</v>
      </c>
      <c r="T10" s="15"/>
    </row>
    <row r="11" spans="1:20" x14ac:dyDescent="0.45">
      <c r="A11">
        <v>6</v>
      </c>
      <c r="B11">
        <v>2010</v>
      </c>
      <c r="C11" t="s">
        <v>18</v>
      </c>
      <c r="D11">
        <v>1001</v>
      </c>
      <c r="E11" s="24">
        <v>240901</v>
      </c>
      <c r="F11" s="24">
        <v>24729</v>
      </c>
      <c r="G11" s="24">
        <v>22160</v>
      </c>
      <c r="H11" s="24">
        <v>1545</v>
      </c>
      <c r="I11" s="25">
        <v>0.64134229413699995</v>
      </c>
      <c r="J11" s="24">
        <v>4095</v>
      </c>
      <c r="K11">
        <v>897</v>
      </c>
      <c r="L11" s="17">
        <v>25925575</v>
      </c>
      <c r="M11" s="17">
        <v>13727427</v>
      </c>
      <c r="N11" s="17">
        <v>9811088</v>
      </c>
      <c r="O11" s="17">
        <v>1501711</v>
      </c>
      <c r="P11" s="17">
        <v>107.62</v>
      </c>
      <c r="Q11" s="17">
        <v>7516364</v>
      </c>
      <c r="R11" s="17">
        <v>405996</v>
      </c>
      <c r="T11" s="15"/>
    </row>
    <row r="12" spans="1:20" x14ac:dyDescent="0.45">
      <c r="A12">
        <v>6</v>
      </c>
      <c r="B12">
        <v>2010</v>
      </c>
      <c r="C12" t="s">
        <v>19</v>
      </c>
      <c r="D12">
        <v>1006</v>
      </c>
      <c r="E12" s="24">
        <v>194429</v>
      </c>
      <c r="F12" s="24">
        <v>17262</v>
      </c>
      <c r="G12" s="24">
        <v>14154</v>
      </c>
      <c r="H12" s="24">
        <v>1366</v>
      </c>
      <c r="I12" s="25">
        <v>0.70257008985299996</v>
      </c>
      <c r="J12" s="24">
        <v>8615</v>
      </c>
      <c r="K12">
        <v>35</v>
      </c>
      <c r="L12" s="17">
        <v>33415014.940000001</v>
      </c>
      <c r="M12" s="17">
        <v>8571754.5700000003</v>
      </c>
      <c r="N12" s="17">
        <v>4017101</v>
      </c>
      <c r="O12" s="17">
        <v>1183672.67</v>
      </c>
      <c r="P12" s="17">
        <v>171.86</v>
      </c>
      <c r="Q12" s="17">
        <v>9086579</v>
      </c>
      <c r="R12" s="17">
        <v>154128.81</v>
      </c>
    </row>
    <row r="13" spans="1:20" x14ac:dyDescent="0.45">
      <c r="A13">
        <v>6</v>
      </c>
      <c r="B13">
        <v>2010</v>
      </c>
      <c r="C13" t="s">
        <v>20</v>
      </c>
      <c r="D13">
        <v>3120</v>
      </c>
      <c r="E13" s="24">
        <v>461277</v>
      </c>
      <c r="F13" s="24">
        <v>28892</v>
      </c>
      <c r="G13" s="24">
        <v>18518</v>
      </c>
      <c r="H13" s="24">
        <v>3769</v>
      </c>
      <c r="I13" s="25">
        <v>0.81707954222699997</v>
      </c>
      <c r="J13" s="24">
        <v>26146</v>
      </c>
      <c r="K13" s="24">
        <v>3247</v>
      </c>
      <c r="L13" s="17">
        <v>17422324.350000001</v>
      </c>
      <c r="M13" s="17">
        <v>19320855.829999998</v>
      </c>
      <c r="N13" s="17">
        <v>8729341.6699999999</v>
      </c>
      <c r="O13" s="17">
        <v>3066734.95</v>
      </c>
      <c r="P13" s="17">
        <v>37.770000000000003</v>
      </c>
      <c r="Q13" s="17">
        <v>17691846.899999999</v>
      </c>
      <c r="R13" s="17">
        <v>3338770.03</v>
      </c>
    </row>
    <row r="14" spans="1:20" x14ac:dyDescent="0.45">
      <c r="A14">
        <v>6</v>
      </c>
      <c r="B14">
        <v>2010</v>
      </c>
      <c r="C14" t="s">
        <v>21</v>
      </c>
      <c r="D14">
        <v>1003</v>
      </c>
      <c r="E14" s="24">
        <v>504382</v>
      </c>
      <c r="F14" s="24">
        <v>67377</v>
      </c>
      <c r="G14" s="24">
        <v>2341</v>
      </c>
      <c r="H14" s="24">
        <v>1562</v>
      </c>
      <c r="I14" s="25">
        <v>0.30968591266099998</v>
      </c>
      <c r="J14" s="24">
        <v>25045</v>
      </c>
      <c r="K14">
        <v>889</v>
      </c>
      <c r="L14" s="17">
        <v>28968360</v>
      </c>
      <c r="M14" s="17">
        <v>39029377</v>
      </c>
      <c r="N14" s="17">
        <v>2002443</v>
      </c>
      <c r="O14" s="17">
        <v>2350717</v>
      </c>
      <c r="P14" s="17">
        <v>57.43</v>
      </c>
      <c r="Q14" s="17">
        <v>25320921</v>
      </c>
      <c r="R14" s="17">
        <v>751076</v>
      </c>
    </row>
    <row r="15" spans="1:20" x14ac:dyDescent="0.45">
      <c r="A15">
        <v>6</v>
      </c>
      <c r="B15">
        <v>2010</v>
      </c>
      <c r="C15" t="s">
        <v>22</v>
      </c>
      <c r="D15">
        <v>1007</v>
      </c>
      <c r="E15" s="24">
        <v>602238</v>
      </c>
      <c r="F15" s="24">
        <v>54388</v>
      </c>
      <c r="G15" s="24">
        <v>40401</v>
      </c>
      <c r="H15" s="24">
        <v>3602</v>
      </c>
      <c r="I15" s="25">
        <v>0.598102411339</v>
      </c>
      <c r="J15" s="24">
        <v>33143</v>
      </c>
      <c r="K15" s="24">
        <v>2672</v>
      </c>
      <c r="L15" s="17">
        <v>33278675</v>
      </c>
      <c r="M15" s="17">
        <v>43232463.609999999</v>
      </c>
      <c r="N15" s="17">
        <v>11072823.4</v>
      </c>
      <c r="O15" s="17">
        <v>3910579.32</v>
      </c>
      <c r="P15" s="17">
        <v>55.26</v>
      </c>
      <c r="Q15" s="17">
        <v>33079766.440000001</v>
      </c>
      <c r="R15" s="17">
        <v>1012348.65</v>
      </c>
    </row>
    <row r="16" spans="1:20" x14ac:dyDescent="0.45">
      <c r="A16">
        <v>6</v>
      </c>
      <c r="B16">
        <v>2010</v>
      </c>
      <c r="C16" t="s">
        <v>23</v>
      </c>
      <c r="D16">
        <v>3010</v>
      </c>
      <c r="E16" s="24">
        <v>980540</v>
      </c>
      <c r="F16" s="24">
        <v>169550</v>
      </c>
      <c r="G16" s="24">
        <v>57019</v>
      </c>
      <c r="H16" s="24">
        <v>5974</v>
      </c>
      <c r="I16" s="25">
        <v>0.60925612417599995</v>
      </c>
      <c r="J16" s="24">
        <v>34588</v>
      </c>
      <c r="K16" s="24">
        <v>6156</v>
      </c>
      <c r="L16" s="17">
        <v>48313463.530000001</v>
      </c>
      <c r="M16" s="17">
        <v>77511428</v>
      </c>
      <c r="N16" s="17">
        <v>47650155.869999997</v>
      </c>
      <c r="O16" s="17">
        <v>7323381.25</v>
      </c>
      <c r="P16" s="17">
        <v>49.27</v>
      </c>
      <c r="Q16" s="17">
        <v>28740107.73</v>
      </c>
      <c r="R16" s="17">
        <v>1921042.6</v>
      </c>
    </row>
    <row r="17" spans="1:18" x14ac:dyDescent="0.45">
      <c r="A17">
        <v>6</v>
      </c>
      <c r="B17">
        <v>2010</v>
      </c>
      <c r="C17" t="s">
        <v>24</v>
      </c>
      <c r="D17">
        <v>1005</v>
      </c>
      <c r="E17" s="24">
        <v>989395</v>
      </c>
      <c r="F17" s="24">
        <v>82633</v>
      </c>
      <c r="G17" s="24">
        <v>69607</v>
      </c>
      <c r="H17" s="24">
        <v>5541</v>
      </c>
      <c r="I17" s="25">
        <v>0.56003921588399996</v>
      </c>
      <c r="J17" s="24">
        <v>43270</v>
      </c>
      <c r="K17" s="24">
        <v>3410</v>
      </c>
      <c r="L17" s="17">
        <v>53372673</v>
      </c>
      <c r="M17" s="17">
        <v>28849899.25</v>
      </c>
      <c r="N17" s="17">
        <v>12489011.17</v>
      </c>
      <c r="O17" s="17">
        <v>2497982.0699999998</v>
      </c>
      <c r="P17" s="17">
        <v>53.94</v>
      </c>
      <c r="Q17" s="17">
        <v>26881516.850000001</v>
      </c>
      <c r="R17" s="17">
        <v>546799.53</v>
      </c>
    </row>
    <row r="18" spans="1:18" x14ac:dyDescent="0.45">
      <c r="A18">
        <v>6</v>
      </c>
      <c r="B18">
        <v>2010</v>
      </c>
      <c r="C18" t="s">
        <v>25</v>
      </c>
      <c r="D18">
        <v>1004</v>
      </c>
      <c r="E18" s="24">
        <v>1456973</v>
      </c>
      <c r="F18" s="24">
        <v>242193</v>
      </c>
      <c r="G18" s="24">
        <v>98985</v>
      </c>
      <c r="H18" s="24">
        <v>8990</v>
      </c>
      <c r="I18" s="25">
        <v>0.61703271097000001</v>
      </c>
      <c r="J18" s="24">
        <v>111099</v>
      </c>
      <c r="K18" s="24">
        <v>6994</v>
      </c>
      <c r="L18" s="17">
        <v>153397077</v>
      </c>
      <c r="M18" s="17">
        <v>225893798</v>
      </c>
      <c r="N18" s="17">
        <v>73079065.780000001</v>
      </c>
      <c r="O18" s="17">
        <v>12780274.130000001</v>
      </c>
      <c r="P18" s="17">
        <v>105.28</v>
      </c>
      <c r="Q18" s="17">
        <v>102656177.8</v>
      </c>
      <c r="R18" s="17">
        <v>5116593.6900000004</v>
      </c>
    </row>
    <row r="19" spans="1:18" x14ac:dyDescent="0.45">
      <c r="A19">
        <v>6</v>
      </c>
      <c r="B19">
        <v>2010</v>
      </c>
      <c r="C19" t="s">
        <v>26</v>
      </c>
      <c r="D19">
        <v>1002</v>
      </c>
      <c r="E19" s="24">
        <v>2830745</v>
      </c>
      <c r="F19" s="24">
        <v>231598</v>
      </c>
      <c r="G19" s="24">
        <v>232701</v>
      </c>
      <c r="H19" s="24">
        <v>9434</v>
      </c>
      <c r="I19" s="25">
        <v>0.33326915705900001</v>
      </c>
      <c r="J19" s="24">
        <v>148648</v>
      </c>
      <c r="K19" s="24">
        <v>5462</v>
      </c>
      <c r="L19" s="17">
        <v>337962469.49000001</v>
      </c>
      <c r="M19" s="17">
        <v>170962135</v>
      </c>
      <c r="N19" s="17">
        <v>70849431.140000001</v>
      </c>
      <c r="O19" s="17">
        <v>8077000</v>
      </c>
      <c r="P19" s="17">
        <v>119.39</v>
      </c>
      <c r="Q19" s="17">
        <v>71890249</v>
      </c>
      <c r="R19" s="17">
        <v>3037699.3</v>
      </c>
    </row>
    <row r="20" spans="1:18" x14ac:dyDescent="0.45">
      <c r="A20">
        <v>9</v>
      </c>
      <c r="B20">
        <v>2010</v>
      </c>
      <c r="C20" t="s">
        <v>18</v>
      </c>
      <c r="D20">
        <v>1001</v>
      </c>
      <c r="E20" s="24">
        <v>239991</v>
      </c>
      <c r="F20" s="24">
        <v>23866</v>
      </c>
      <c r="G20" s="24">
        <v>22906</v>
      </c>
      <c r="H20" s="24">
        <v>1350</v>
      </c>
      <c r="I20" s="25">
        <v>0.56252109454099997</v>
      </c>
      <c r="J20" s="24">
        <v>3871</v>
      </c>
      <c r="K20" s="24">
        <v>1106</v>
      </c>
      <c r="L20" s="17">
        <v>35578785</v>
      </c>
      <c r="M20" s="17">
        <v>12634049</v>
      </c>
      <c r="N20" s="17">
        <v>10815443</v>
      </c>
      <c r="O20" s="17">
        <v>1177282</v>
      </c>
      <c r="P20" s="17">
        <v>148.25</v>
      </c>
      <c r="Q20" s="17">
        <v>5509624</v>
      </c>
      <c r="R20" s="17">
        <v>737730</v>
      </c>
    </row>
    <row r="21" spans="1:18" x14ac:dyDescent="0.45">
      <c r="A21">
        <v>9</v>
      </c>
      <c r="B21">
        <v>2010</v>
      </c>
      <c r="C21" t="s">
        <v>19</v>
      </c>
      <c r="D21">
        <v>1006</v>
      </c>
      <c r="E21" s="24">
        <v>194384</v>
      </c>
      <c r="F21" s="24">
        <v>16112</v>
      </c>
      <c r="G21" s="24">
        <v>17621</v>
      </c>
      <c r="H21" s="24">
        <v>1048</v>
      </c>
      <c r="I21" s="25">
        <v>0.53913902378800005</v>
      </c>
      <c r="J21" s="24">
        <v>8354</v>
      </c>
      <c r="K21">
        <v>77</v>
      </c>
      <c r="L21" s="17">
        <v>42075615.780000001</v>
      </c>
      <c r="M21" s="17">
        <v>7179315.8700000001</v>
      </c>
      <c r="N21" s="17">
        <v>5665246</v>
      </c>
      <c r="O21" s="17">
        <v>818188.73</v>
      </c>
      <c r="P21" s="17">
        <v>216.46</v>
      </c>
      <c r="Q21" s="17">
        <v>8480316</v>
      </c>
      <c r="R21" s="17">
        <v>344615.67</v>
      </c>
    </row>
    <row r="22" spans="1:18" x14ac:dyDescent="0.45">
      <c r="A22">
        <v>9</v>
      </c>
      <c r="B22">
        <v>2010</v>
      </c>
      <c r="C22" t="s">
        <v>20</v>
      </c>
      <c r="D22">
        <v>3120</v>
      </c>
      <c r="E22" s="24">
        <v>456160</v>
      </c>
      <c r="F22" s="24">
        <v>28706</v>
      </c>
      <c r="G22" s="24">
        <v>15541</v>
      </c>
      <c r="H22" s="24">
        <v>2178</v>
      </c>
      <c r="I22" s="25">
        <v>0.47746404770299999</v>
      </c>
      <c r="J22" s="24">
        <v>24334</v>
      </c>
      <c r="K22" s="24">
        <v>1896</v>
      </c>
      <c r="L22" s="17">
        <v>16374862.310000001</v>
      </c>
      <c r="M22" s="17">
        <v>16465103.4</v>
      </c>
      <c r="N22" s="17">
        <v>6119115.2199999997</v>
      </c>
      <c r="O22" s="17">
        <v>1278589.23</v>
      </c>
      <c r="P22" s="17">
        <v>35.9</v>
      </c>
      <c r="Q22" s="17">
        <v>15328095.289999999</v>
      </c>
      <c r="R22" s="17">
        <v>1772941.47</v>
      </c>
    </row>
    <row r="23" spans="1:18" x14ac:dyDescent="0.45">
      <c r="A23">
        <v>9</v>
      </c>
      <c r="B23">
        <v>2010</v>
      </c>
      <c r="C23" t="s">
        <v>21</v>
      </c>
      <c r="D23">
        <v>1003</v>
      </c>
      <c r="E23" s="24">
        <v>504793</v>
      </c>
      <c r="F23" s="24">
        <v>69148</v>
      </c>
      <c r="G23" s="24">
        <v>2396</v>
      </c>
      <c r="H23">
        <v>750</v>
      </c>
      <c r="I23" s="25">
        <v>0.14857575283300001</v>
      </c>
      <c r="J23" s="24">
        <v>23808</v>
      </c>
      <c r="K23" s="24">
        <v>1044</v>
      </c>
      <c r="L23" s="17">
        <v>21784065</v>
      </c>
      <c r="M23" s="17">
        <v>34608023</v>
      </c>
      <c r="N23" s="17">
        <v>1660603</v>
      </c>
      <c r="O23" s="17">
        <v>1210572</v>
      </c>
      <c r="P23" s="17">
        <v>43.15</v>
      </c>
      <c r="Q23" s="17">
        <v>22715968</v>
      </c>
      <c r="R23" s="17">
        <v>1192996</v>
      </c>
    </row>
    <row r="24" spans="1:18" x14ac:dyDescent="0.45">
      <c r="A24">
        <v>9</v>
      </c>
      <c r="B24">
        <v>2010</v>
      </c>
      <c r="C24" t="s">
        <v>22</v>
      </c>
      <c r="D24">
        <v>1007</v>
      </c>
      <c r="E24" s="24">
        <v>604077</v>
      </c>
      <c r="F24" s="24">
        <v>58054</v>
      </c>
      <c r="G24" s="24">
        <v>41438</v>
      </c>
      <c r="H24" s="24">
        <v>2496</v>
      </c>
      <c r="I24" s="25">
        <v>0.41319235792800002</v>
      </c>
      <c r="J24" s="24">
        <v>35857</v>
      </c>
      <c r="K24" s="24">
        <v>2557</v>
      </c>
      <c r="L24" s="17">
        <v>32955839.48</v>
      </c>
      <c r="M24" s="17">
        <v>40538431.789999999</v>
      </c>
      <c r="N24" s="17">
        <v>8344152.4000000004</v>
      </c>
      <c r="O24" s="17">
        <v>2223504.1</v>
      </c>
      <c r="P24" s="17">
        <v>54.56</v>
      </c>
      <c r="Q24" s="17">
        <v>34819781.299999997</v>
      </c>
      <c r="R24" s="17">
        <v>2080262.94</v>
      </c>
    </row>
    <row r="25" spans="1:18" x14ac:dyDescent="0.45">
      <c r="A25">
        <v>9</v>
      </c>
      <c r="B25">
        <v>2010</v>
      </c>
      <c r="C25" t="s">
        <v>23</v>
      </c>
      <c r="D25">
        <v>3010</v>
      </c>
      <c r="E25" s="24">
        <v>975006</v>
      </c>
      <c r="F25" s="24">
        <v>160237</v>
      </c>
      <c r="G25" s="24">
        <v>67824</v>
      </c>
      <c r="H25" s="24">
        <v>3861</v>
      </c>
      <c r="I25" s="25">
        <v>0.39599756309200002</v>
      </c>
      <c r="J25" s="24">
        <v>35296</v>
      </c>
      <c r="K25" s="24">
        <v>6960</v>
      </c>
      <c r="L25" s="17">
        <v>38052597.060000002</v>
      </c>
      <c r="M25" s="17">
        <v>63338625</v>
      </c>
      <c r="N25" s="17">
        <v>38463831.259999998</v>
      </c>
      <c r="O25" s="17">
        <v>3420990.96</v>
      </c>
      <c r="P25" s="17">
        <v>39.03</v>
      </c>
      <c r="Q25" s="17">
        <v>26251557.48</v>
      </c>
      <c r="R25" s="17">
        <v>4341378.07</v>
      </c>
    </row>
    <row r="26" spans="1:18" x14ac:dyDescent="0.45">
      <c r="A26">
        <v>9</v>
      </c>
      <c r="B26">
        <v>2010</v>
      </c>
      <c r="C26" t="s">
        <v>24</v>
      </c>
      <c r="D26">
        <v>1005</v>
      </c>
      <c r="E26" s="24">
        <v>990690</v>
      </c>
      <c r="F26" s="24">
        <v>89984</v>
      </c>
      <c r="G26" s="24">
        <v>81070</v>
      </c>
      <c r="H26" s="24">
        <v>4158</v>
      </c>
      <c r="I26" s="25">
        <v>0.41970747660699997</v>
      </c>
      <c r="J26" s="24">
        <v>49144</v>
      </c>
      <c r="K26" s="24">
        <v>3110</v>
      </c>
      <c r="L26" s="17">
        <v>66242742.460000001</v>
      </c>
      <c r="M26" s="17">
        <v>27291900.210000001</v>
      </c>
      <c r="N26" s="17">
        <v>13642525.92</v>
      </c>
      <c r="O26" s="17">
        <v>1690478.14</v>
      </c>
      <c r="P26" s="17">
        <v>66.87</v>
      </c>
      <c r="Q26" s="17">
        <v>28791220.399999999</v>
      </c>
      <c r="R26" s="17">
        <v>722847.84</v>
      </c>
    </row>
    <row r="27" spans="1:18" x14ac:dyDescent="0.45">
      <c r="A27">
        <v>9</v>
      </c>
      <c r="B27">
        <v>2010</v>
      </c>
      <c r="C27" t="s">
        <v>25</v>
      </c>
      <c r="D27">
        <v>1004</v>
      </c>
      <c r="E27" s="24">
        <v>1483805</v>
      </c>
      <c r="F27" s="24">
        <v>239786</v>
      </c>
      <c r="G27" s="24">
        <v>111009</v>
      </c>
      <c r="H27" s="24">
        <v>7581</v>
      </c>
      <c r="I27" s="25">
        <v>0.51091619181799997</v>
      </c>
      <c r="J27" s="24">
        <v>101330</v>
      </c>
      <c r="K27" s="24">
        <v>8875</v>
      </c>
      <c r="L27" s="17">
        <v>173518945</v>
      </c>
      <c r="M27" s="17">
        <v>210106251</v>
      </c>
      <c r="N27" s="17">
        <v>80752251.489999995</v>
      </c>
      <c r="O27" s="17">
        <v>9510156.9700000007</v>
      </c>
      <c r="P27" s="17">
        <v>116.94</v>
      </c>
      <c r="Q27" s="17">
        <v>90624502.109999999</v>
      </c>
      <c r="R27" s="17">
        <v>6686997.6799999997</v>
      </c>
    </row>
    <row r="28" spans="1:18" x14ac:dyDescent="0.45">
      <c r="A28">
        <v>9</v>
      </c>
      <c r="B28">
        <v>2010</v>
      </c>
      <c r="C28" t="s">
        <v>26</v>
      </c>
      <c r="D28">
        <v>1002</v>
      </c>
      <c r="E28" s="24">
        <v>2822808</v>
      </c>
      <c r="F28" s="24">
        <v>224581</v>
      </c>
      <c r="G28" s="24">
        <v>266432</v>
      </c>
      <c r="H28" s="24">
        <v>9770</v>
      </c>
      <c r="I28" s="25">
        <v>0.34610926424999999</v>
      </c>
      <c r="J28" s="24">
        <v>169136</v>
      </c>
      <c r="K28" s="24">
        <v>5688</v>
      </c>
      <c r="L28" s="17">
        <v>342898495.31999999</v>
      </c>
      <c r="M28" s="17">
        <v>191160847.34</v>
      </c>
      <c r="N28" s="17">
        <v>91051574.760000005</v>
      </c>
      <c r="O28" s="17">
        <v>9926000</v>
      </c>
      <c r="P28" s="17">
        <v>121.47</v>
      </c>
      <c r="Q28" s="17">
        <v>83772240</v>
      </c>
      <c r="R28" s="17">
        <v>3373957.63</v>
      </c>
    </row>
    <row r="29" spans="1:18" x14ac:dyDescent="0.45">
      <c r="A29">
        <v>12</v>
      </c>
      <c r="B29">
        <v>2010</v>
      </c>
      <c r="C29" t="s">
        <v>18</v>
      </c>
      <c r="D29">
        <v>1001</v>
      </c>
      <c r="E29" s="24">
        <v>237070</v>
      </c>
      <c r="F29" s="24">
        <v>24355</v>
      </c>
      <c r="G29" s="24">
        <v>22909</v>
      </c>
      <c r="H29">
        <v>304</v>
      </c>
      <c r="I29" s="25">
        <v>0.12823216771400001</v>
      </c>
      <c r="J29" s="24">
        <v>3711</v>
      </c>
      <c r="K29" s="24">
        <v>1008</v>
      </c>
      <c r="L29" s="17">
        <v>31351831</v>
      </c>
      <c r="M29" s="17">
        <v>12409325</v>
      </c>
      <c r="N29" s="17">
        <v>9195678</v>
      </c>
      <c r="O29" s="17">
        <v>261046</v>
      </c>
      <c r="P29" s="17">
        <v>132.25</v>
      </c>
      <c r="Q29" s="17">
        <v>4754191</v>
      </c>
      <c r="R29" s="17">
        <v>702366</v>
      </c>
    </row>
    <row r="30" spans="1:18" x14ac:dyDescent="0.45">
      <c r="A30">
        <v>12</v>
      </c>
      <c r="B30">
        <v>2010</v>
      </c>
      <c r="C30" t="s">
        <v>19</v>
      </c>
      <c r="D30">
        <v>1006</v>
      </c>
      <c r="E30" s="24">
        <v>194882</v>
      </c>
      <c r="F30" s="24">
        <v>17305</v>
      </c>
      <c r="G30" s="24">
        <v>15268</v>
      </c>
      <c r="H30">
        <v>126</v>
      </c>
      <c r="I30" s="25">
        <v>6.4654508882E-2</v>
      </c>
      <c r="J30" s="24">
        <v>7411</v>
      </c>
      <c r="K30">
        <v>-56</v>
      </c>
      <c r="L30" s="17">
        <v>46321112.57</v>
      </c>
      <c r="M30" s="17">
        <v>7475538.3799999999</v>
      </c>
      <c r="N30" s="17">
        <v>4486233</v>
      </c>
      <c r="O30" s="17">
        <v>108712.12</v>
      </c>
      <c r="P30" s="17">
        <v>237.69</v>
      </c>
      <c r="Q30" s="17">
        <v>7490402</v>
      </c>
      <c r="R30" s="17">
        <v>238078.18</v>
      </c>
    </row>
    <row r="31" spans="1:18" x14ac:dyDescent="0.45">
      <c r="A31">
        <v>12</v>
      </c>
      <c r="B31">
        <v>2010</v>
      </c>
      <c r="C31" t="s">
        <v>20</v>
      </c>
      <c r="D31">
        <v>3120</v>
      </c>
      <c r="E31" s="24">
        <v>463079</v>
      </c>
      <c r="F31" s="24">
        <v>24055</v>
      </c>
      <c r="G31" s="24">
        <v>15787</v>
      </c>
      <c r="H31">
        <v>2</v>
      </c>
      <c r="I31" s="25">
        <v>4.3189175099999998E-4</v>
      </c>
      <c r="J31" s="24">
        <v>18628</v>
      </c>
      <c r="K31" s="24">
        <v>1366</v>
      </c>
      <c r="L31" s="17">
        <v>54435146.390000001</v>
      </c>
      <c r="M31" s="17">
        <v>16342555.369999999</v>
      </c>
      <c r="N31" s="17">
        <v>7335710.8799999999</v>
      </c>
      <c r="O31" s="17">
        <v>1223.04</v>
      </c>
      <c r="P31" s="17">
        <v>117.55</v>
      </c>
      <c r="Q31" s="17">
        <v>13493837.24</v>
      </c>
      <c r="R31" s="17">
        <v>-769794.47</v>
      </c>
    </row>
    <row r="32" spans="1:18" x14ac:dyDescent="0.45">
      <c r="A32">
        <v>12</v>
      </c>
      <c r="B32">
        <v>2010</v>
      </c>
      <c r="C32" t="s">
        <v>21</v>
      </c>
      <c r="D32">
        <v>1003</v>
      </c>
      <c r="E32" s="24">
        <v>505804</v>
      </c>
      <c r="F32" s="24">
        <v>65269</v>
      </c>
      <c r="G32" s="24">
        <v>2084</v>
      </c>
      <c r="H32">
        <v>75</v>
      </c>
      <c r="I32" s="25">
        <v>1.4827877991999999E-2</v>
      </c>
      <c r="J32" s="24">
        <v>21419</v>
      </c>
      <c r="K32" s="24">
        <v>1131</v>
      </c>
      <c r="L32" s="17">
        <v>67040734</v>
      </c>
      <c r="M32" s="17">
        <v>32554060</v>
      </c>
      <c r="N32" s="17">
        <v>1321463</v>
      </c>
      <c r="O32" s="17">
        <v>107576</v>
      </c>
      <c r="P32" s="17">
        <v>132.54</v>
      </c>
      <c r="Q32" s="17">
        <v>20095584</v>
      </c>
      <c r="R32" s="17">
        <v>1068275</v>
      </c>
    </row>
    <row r="33" spans="1:18" x14ac:dyDescent="0.45">
      <c r="A33">
        <v>12</v>
      </c>
      <c r="B33">
        <v>2010</v>
      </c>
      <c r="C33" t="s">
        <v>22</v>
      </c>
      <c r="D33">
        <v>1007</v>
      </c>
      <c r="E33" s="24">
        <v>607376</v>
      </c>
      <c r="F33" s="24">
        <v>52656</v>
      </c>
      <c r="G33" s="24">
        <v>38974</v>
      </c>
      <c r="H33">
        <v>305</v>
      </c>
      <c r="I33" s="25">
        <v>5.0216011168999999E-2</v>
      </c>
      <c r="J33" s="24">
        <v>35115</v>
      </c>
      <c r="K33" s="24">
        <v>3062</v>
      </c>
      <c r="L33" s="17">
        <v>56882112.530000001</v>
      </c>
      <c r="M33" s="17">
        <v>37881137.25</v>
      </c>
      <c r="N33" s="17">
        <v>8093456.9800000004</v>
      </c>
      <c r="O33" s="17">
        <v>182847</v>
      </c>
      <c r="P33" s="17">
        <v>93.65</v>
      </c>
      <c r="Q33" s="17">
        <v>33917801.490000002</v>
      </c>
      <c r="R33" s="17">
        <v>1147101.54</v>
      </c>
    </row>
    <row r="34" spans="1:18" x14ac:dyDescent="0.45">
      <c r="A34">
        <v>12</v>
      </c>
      <c r="B34">
        <v>2010</v>
      </c>
      <c r="C34" t="s">
        <v>23</v>
      </c>
      <c r="D34">
        <v>3010</v>
      </c>
      <c r="E34" s="24">
        <v>967994</v>
      </c>
      <c r="F34" s="24">
        <v>154603</v>
      </c>
      <c r="G34" s="24">
        <v>66400</v>
      </c>
      <c r="H34" s="24">
        <v>1624</v>
      </c>
      <c r="I34" s="25">
        <v>0.167769634936</v>
      </c>
      <c r="J34" s="24">
        <v>29030</v>
      </c>
      <c r="K34" s="24">
        <v>5498</v>
      </c>
      <c r="L34" s="17">
        <v>116872686.75</v>
      </c>
      <c r="M34" s="17">
        <v>55125093</v>
      </c>
      <c r="N34" s="17">
        <v>35278990.159999996</v>
      </c>
      <c r="O34" s="17">
        <v>549193.16</v>
      </c>
      <c r="P34" s="17">
        <v>120.74</v>
      </c>
      <c r="Q34" s="17">
        <v>20714767.41</v>
      </c>
      <c r="R34" s="17">
        <v>1376578.97</v>
      </c>
    </row>
    <row r="35" spans="1:18" x14ac:dyDescent="0.45">
      <c r="A35">
        <v>12</v>
      </c>
      <c r="B35">
        <v>2010</v>
      </c>
      <c r="C35" t="s">
        <v>24</v>
      </c>
      <c r="D35">
        <v>1005</v>
      </c>
      <c r="E35" s="24">
        <v>993199</v>
      </c>
      <c r="F35" s="24">
        <v>81575</v>
      </c>
      <c r="G35" s="24">
        <v>73266</v>
      </c>
      <c r="H35">
        <v>106</v>
      </c>
      <c r="I35" s="25">
        <v>1.0672584245E-2</v>
      </c>
      <c r="J35" s="24">
        <v>48006</v>
      </c>
      <c r="K35" s="24">
        <v>3761</v>
      </c>
      <c r="L35" s="17">
        <v>83708688.150000006</v>
      </c>
      <c r="M35" s="17">
        <v>27643552.879999999</v>
      </c>
      <c r="N35" s="17">
        <v>11929802.25</v>
      </c>
      <c r="O35" s="17">
        <v>40930.120000000003</v>
      </c>
      <c r="P35" s="17">
        <v>84.28</v>
      </c>
      <c r="Q35" s="17">
        <v>27633205.620000001</v>
      </c>
      <c r="R35" s="17">
        <v>999786.93</v>
      </c>
    </row>
    <row r="36" spans="1:18" x14ac:dyDescent="0.45">
      <c r="A36">
        <v>12</v>
      </c>
      <c r="B36">
        <v>2010</v>
      </c>
      <c r="C36" t="s">
        <v>25</v>
      </c>
      <c r="D36">
        <v>1004</v>
      </c>
      <c r="E36" s="24">
        <v>1445863</v>
      </c>
      <c r="F36" s="24">
        <v>243753</v>
      </c>
      <c r="G36" s="24">
        <v>99835</v>
      </c>
      <c r="H36">
        <v>90</v>
      </c>
      <c r="I36" s="25">
        <v>6.2246561399999997E-3</v>
      </c>
      <c r="J36" s="24">
        <v>88659</v>
      </c>
      <c r="K36" s="24">
        <v>7926</v>
      </c>
      <c r="L36" s="17">
        <v>224259912.59</v>
      </c>
      <c r="M36" s="17">
        <v>200616710</v>
      </c>
      <c r="N36" s="17">
        <v>63048056.630000003</v>
      </c>
      <c r="O36" s="17">
        <v>199238.17</v>
      </c>
      <c r="P36" s="17">
        <v>155.1</v>
      </c>
      <c r="Q36" s="17">
        <v>77557971.879999995</v>
      </c>
      <c r="R36" s="17">
        <v>1197531.81</v>
      </c>
    </row>
    <row r="37" spans="1:18" x14ac:dyDescent="0.45">
      <c r="A37">
        <v>12</v>
      </c>
      <c r="B37">
        <v>2010</v>
      </c>
      <c r="C37" t="s">
        <v>26</v>
      </c>
      <c r="D37">
        <v>1002</v>
      </c>
      <c r="E37" s="24">
        <v>2850096</v>
      </c>
      <c r="F37" s="24">
        <v>303846</v>
      </c>
      <c r="G37" s="24">
        <v>230322</v>
      </c>
      <c r="H37" s="24">
        <v>3275</v>
      </c>
      <c r="I37" s="25">
        <v>0.114908410103</v>
      </c>
      <c r="J37" s="24">
        <v>190402</v>
      </c>
      <c r="K37" s="24">
        <v>6382</v>
      </c>
      <c r="L37" s="17">
        <v>349584219.37</v>
      </c>
      <c r="M37" s="17">
        <v>224504478.47</v>
      </c>
      <c r="N37" s="17">
        <v>74109317.849999994</v>
      </c>
      <c r="O37" s="17">
        <v>2654000</v>
      </c>
      <c r="P37" s="17">
        <v>122.66</v>
      </c>
      <c r="Q37" s="17">
        <v>91088181</v>
      </c>
      <c r="R37" s="17">
        <v>4104295.42</v>
      </c>
    </row>
    <row r="38" spans="1:18" x14ac:dyDescent="0.45">
      <c r="A38">
        <v>3</v>
      </c>
      <c r="B38">
        <v>2011</v>
      </c>
      <c r="C38" t="s">
        <v>18</v>
      </c>
      <c r="D38">
        <v>1001</v>
      </c>
      <c r="E38" s="24">
        <v>242477</v>
      </c>
      <c r="F38" s="24">
        <v>23539</v>
      </c>
      <c r="G38" s="24">
        <v>24837</v>
      </c>
      <c r="H38">
        <v>441</v>
      </c>
      <c r="I38" s="25">
        <v>0.18187291990599999</v>
      </c>
      <c r="J38" s="24">
        <v>3388</v>
      </c>
      <c r="K38">
        <v>985</v>
      </c>
      <c r="L38" s="17">
        <v>42360211</v>
      </c>
      <c r="M38" s="17">
        <v>12509982</v>
      </c>
      <c r="N38" s="17">
        <v>13524395</v>
      </c>
      <c r="O38" s="17">
        <v>398133.02</v>
      </c>
      <c r="P38" s="17">
        <v>174.7</v>
      </c>
      <c r="Q38" s="17">
        <v>5706013.1299999999</v>
      </c>
      <c r="R38" s="17">
        <v>529583.09</v>
      </c>
    </row>
    <row r="39" spans="1:18" x14ac:dyDescent="0.45">
      <c r="A39">
        <v>3</v>
      </c>
      <c r="B39">
        <v>2011</v>
      </c>
      <c r="C39" t="s">
        <v>19</v>
      </c>
      <c r="D39">
        <v>1006</v>
      </c>
      <c r="E39" s="24">
        <v>195099</v>
      </c>
      <c r="F39" s="24">
        <v>17690</v>
      </c>
      <c r="G39" s="24">
        <v>16721</v>
      </c>
      <c r="H39">
        <v>0</v>
      </c>
      <c r="I39" s="25">
        <v>0</v>
      </c>
      <c r="J39" s="24">
        <v>7370</v>
      </c>
      <c r="K39">
        <v>-69</v>
      </c>
      <c r="L39" s="17">
        <v>51788408.75</v>
      </c>
      <c r="M39" s="17">
        <v>8593797.9299999997</v>
      </c>
      <c r="N39" s="17">
        <v>6636463</v>
      </c>
      <c r="O39" s="17">
        <v>0</v>
      </c>
      <c r="P39" s="17">
        <v>265.45</v>
      </c>
      <c r="Q39" s="17">
        <v>7697357</v>
      </c>
      <c r="R39" s="17">
        <v>226768.58</v>
      </c>
    </row>
    <row r="40" spans="1:18" x14ac:dyDescent="0.45">
      <c r="A40">
        <v>3</v>
      </c>
      <c r="B40">
        <v>2011</v>
      </c>
      <c r="C40" t="s">
        <v>20</v>
      </c>
      <c r="D40">
        <v>3120</v>
      </c>
      <c r="E40" s="24">
        <v>465291</v>
      </c>
      <c r="F40" s="24">
        <v>25813</v>
      </c>
      <c r="G40" s="24">
        <v>23365</v>
      </c>
      <c r="H40">
        <v>8</v>
      </c>
      <c r="I40" s="25">
        <v>1.7193541249999999E-3</v>
      </c>
      <c r="J40" s="24">
        <v>21076</v>
      </c>
      <c r="K40" s="24">
        <v>1532</v>
      </c>
      <c r="L40" s="17">
        <v>58832461.200000003</v>
      </c>
      <c r="M40" s="17">
        <v>20766236.760000002</v>
      </c>
      <c r="N40" s="17">
        <v>12720650.09</v>
      </c>
      <c r="O40" s="17">
        <v>6071</v>
      </c>
      <c r="P40" s="17">
        <v>126.44</v>
      </c>
      <c r="Q40" s="17">
        <v>16254462.07</v>
      </c>
      <c r="R40" s="17">
        <v>750016.84</v>
      </c>
    </row>
    <row r="41" spans="1:18" x14ac:dyDescent="0.45">
      <c r="A41">
        <v>3</v>
      </c>
      <c r="B41">
        <v>2011</v>
      </c>
      <c r="C41" t="s">
        <v>21</v>
      </c>
      <c r="D41">
        <v>1003</v>
      </c>
      <c r="E41" s="24">
        <v>506234</v>
      </c>
      <c r="F41" s="24">
        <v>56033</v>
      </c>
      <c r="G41" s="24">
        <v>1871</v>
      </c>
      <c r="H41">
        <v>943</v>
      </c>
      <c r="I41" s="25">
        <v>0.18627749222699999</v>
      </c>
      <c r="J41" s="24">
        <v>22895</v>
      </c>
      <c r="K41">
        <v>928</v>
      </c>
      <c r="L41" s="17">
        <v>89847170</v>
      </c>
      <c r="M41" s="17">
        <v>30726461</v>
      </c>
      <c r="N41" s="17">
        <v>1361554</v>
      </c>
      <c r="O41" s="17">
        <v>1565795</v>
      </c>
      <c r="P41" s="17">
        <v>177.48</v>
      </c>
      <c r="Q41" s="17">
        <v>22212585</v>
      </c>
      <c r="R41" s="17">
        <v>845996</v>
      </c>
    </row>
    <row r="42" spans="1:18" x14ac:dyDescent="0.45">
      <c r="A42">
        <v>3</v>
      </c>
      <c r="B42">
        <v>2011</v>
      </c>
      <c r="C42" t="s">
        <v>22</v>
      </c>
      <c r="D42">
        <v>1007</v>
      </c>
      <c r="E42" s="24">
        <v>606145</v>
      </c>
      <c r="F42" s="24">
        <v>55748</v>
      </c>
      <c r="G42" s="24">
        <v>58403</v>
      </c>
      <c r="H42" s="24">
        <v>1728</v>
      </c>
      <c r="I42" s="25">
        <v>0.28508030256799999</v>
      </c>
      <c r="J42" s="24">
        <v>38604</v>
      </c>
      <c r="K42" s="24">
        <v>1832</v>
      </c>
      <c r="L42" s="17">
        <v>55319071.590000004</v>
      </c>
      <c r="M42" s="17">
        <v>37401552.469999999</v>
      </c>
      <c r="N42" s="17">
        <v>17035901.949999999</v>
      </c>
      <c r="O42" s="17">
        <v>1734215.93</v>
      </c>
      <c r="P42" s="17">
        <v>91.26</v>
      </c>
      <c r="Q42" s="17">
        <v>37749024.439999998</v>
      </c>
      <c r="R42" s="17">
        <v>-4932.53</v>
      </c>
    </row>
    <row r="43" spans="1:18" x14ac:dyDescent="0.45">
      <c r="A43">
        <v>3</v>
      </c>
      <c r="B43">
        <v>2011</v>
      </c>
      <c r="C43" t="s">
        <v>23</v>
      </c>
      <c r="D43">
        <v>3010</v>
      </c>
      <c r="E43" s="24">
        <v>974741</v>
      </c>
      <c r="F43" s="24">
        <v>145646</v>
      </c>
      <c r="G43" s="24">
        <v>100569</v>
      </c>
      <c r="H43" s="24">
        <v>2346</v>
      </c>
      <c r="I43" s="25">
        <v>0.24067931891700001</v>
      </c>
      <c r="J43" s="24">
        <v>27637</v>
      </c>
      <c r="K43" s="24">
        <v>4304</v>
      </c>
      <c r="L43" s="17">
        <v>153307045.50999999</v>
      </c>
      <c r="M43" s="17">
        <v>64905927</v>
      </c>
      <c r="N43" s="17">
        <v>74416423.879999995</v>
      </c>
      <c r="O43" s="17">
        <v>1307436.78</v>
      </c>
      <c r="P43" s="17">
        <v>157.28</v>
      </c>
      <c r="Q43" s="17">
        <v>20677520.969999999</v>
      </c>
      <c r="R43" s="17">
        <v>489129.39</v>
      </c>
    </row>
    <row r="44" spans="1:18" x14ac:dyDescent="0.45">
      <c r="A44">
        <v>3</v>
      </c>
      <c r="B44">
        <v>2011</v>
      </c>
      <c r="C44" t="s">
        <v>24</v>
      </c>
      <c r="D44">
        <v>1005</v>
      </c>
      <c r="E44" s="24">
        <v>991138</v>
      </c>
      <c r="F44" s="24">
        <v>88760</v>
      </c>
      <c r="G44" s="24">
        <v>102380</v>
      </c>
      <c r="H44" s="24">
        <v>1240</v>
      </c>
      <c r="I44" s="25">
        <v>0.12510871341800001</v>
      </c>
      <c r="J44" s="24">
        <v>51620</v>
      </c>
      <c r="K44" s="24">
        <v>2648</v>
      </c>
      <c r="L44" s="17">
        <v>87701576.609999999</v>
      </c>
      <c r="M44" s="17">
        <v>25895751.050000001</v>
      </c>
      <c r="N44" s="17">
        <v>22883883.030000001</v>
      </c>
      <c r="O44" s="17">
        <v>667994.5</v>
      </c>
      <c r="P44" s="17">
        <v>88.49</v>
      </c>
      <c r="Q44" s="17">
        <v>30495281.989999998</v>
      </c>
      <c r="R44" s="17">
        <v>169888.39</v>
      </c>
    </row>
    <row r="45" spans="1:18" x14ac:dyDescent="0.45">
      <c r="A45">
        <v>3</v>
      </c>
      <c r="B45">
        <v>2011</v>
      </c>
      <c r="C45" t="s">
        <v>25</v>
      </c>
      <c r="D45">
        <v>1004</v>
      </c>
      <c r="E45" s="24">
        <v>1461873</v>
      </c>
      <c r="F45" s="24">
        <v>224559</v>
      </c>
      <c r="G45" s="24">
        <v>110551</v>
      </c>
      <c r="H45" s="24">
        <v>1475</v>
      </c>
      <c r="I45" s="25">
        <v>0.10089795762000001</v>
      </c>
      <c r="J45" s="24">
        <v>92225</v>
      </c>
      <c r="K45" s="24">
        <v>6540</v>
      </c>
      <c r="L45" s="17">
        <v>253989195.18000001</v>
      </c>
      <c r="M45" s="17">
        <v>219217898</v>
      </c>
      <c r="N45" s="17">
        <v>78854327.140000001</v>
      </c>
      <c r="O45" s="17">
        <v>3422667.82</v>
      </c>
      <c r="P45" s="17">
        <v>173.74</v>
      </c>
      <c r="Q45" s="17">
        <v>90148561.969999999</v>
      </c>
      <c r="R45" s="17">
        <v>1883874.58</v>
      </c>
    </row>
    <row r="46" spans="1:18" x14ac:dyDescent="0.45">
      <c r="A46">
        <v>3</v>
      </c>
      <c r="B46">
        <v>2011</v>
      </c>
      <c r="C46" t="s">
        <v>26</v>
      </c>
      <c r="D46">
        <v>1002</v>
      </c>
      <c r="E46" s="24">
        <v>2858371</v>
      </c>
      <c r="F46" s="24">
        <v>271425</v>
      </c>
      <c r="G46" s="24">
        <v>221177</v>
      </c>
      <c r="H46" s="24">
        <v>9019</v>
      </c>
      <c r="I46" s="25">
        <v>0.31552936970000001</v>
      </c>
      <c r="J46" s="24">
        <v>177808</v>
      </c>
      <c r="K46" s="24">
        <v>5568</v>
      </c>
      <c r="L46" s="17">
        <v>321677943.52999997</v>
      </c>
      <c r="M46" s="17">
        <v>212289109.91</v>
      </c>
      <c r="N46" s="17">
        <v>78908970.950000003</v>
      </c>
      <c r="O46" s="17">
        <v>8090000</v>
      </c>
      <c r="P46" s="17">
        <v>112.54</v>
      </c>
      <c r="Q46" s="17">
        <v>91327460.150000006</v>
      </c>
      <c r="R46" s="17">
        <v>3939387.12</v>
      </c>
    </row>
    <row r="47" spans="1:18" x14ac:dyDescent="0.45">
      <c r="A47">
        <v>6</v>
      </c>
      <c r="B47">
        <v>2011</v>
      </c>
      <c r="C47" t="s">
        <v>18</v>
      </c>
      <c r="D47">
        <v>1001</v>
      </c>
      <c r="E47" s="24">
        <v>239275</v>
      </c>
      <c r="F47" s="24">
        <v>24948</v>
      </c>
      <c r="G47" s="24">
        <v>24114</v>
      </c>
      <c r="H47" s="24">
        <v>2101</v>
      </c>
      <c r="I47" s="25">
        <v>0.87806916727600004</v>
      </c>
      <c r="J47" s="24">
        <v>3807</v>
      </c>
      <c r="K47">
        <v>750</v>
      </c>
      <c r="L47" s="17">
        <v>24059091</v>
      </c>
      <c r="M47" s="17">
        <v>14324199</v>
      </c>
      <c r="N47" s="17">
        <v>10343722</v>
      </c>
      <c r="O47" s="17">
        <v>2146877.52</v>
      </c>
      <c r="P47" s="17">
        <v>100.55</v>
      </c>
      <c r="Q47" s="17">
        <v>5124032.34</v>
      </c>
      <c r="R47" s="17">
        <v>429912.61</v>
      </c>
    </row>
    <row r="48" spans="1:18" x14ac:dyDescent="0.45">
      <c r="A48">
        <v>6</v>
      </c>
      <c r="B48">
        <v>2011</v>
      </c>
      <c r="C48" t="s">
        <v>19</v>
      </c>
      <c r="D48">
        <v>1006</v>
      </c>
      <c r="E48" s="24">
        <v>195258</v>
      </c>
      <c r="F48" s="24">
        <v>18063</v>
      </c>
      <c r="G48" s="24">
        <v>15115</v>
      </c>
      <c r="H48">
        <v>774</v>
      </c>
      <c r="I48" s="25">
        <v>0.39639861106800001</v>
      </c>
      <c r="J48" s="24">
        <v>8152</v>
      </c>
      <c r="K48">
        <v>68</v>
      </c>
      <c r="L48" s="17">
        <v>32804340.289999999</v>
      </c>
      <c r="M48" s="17">
        <v>9632838.8100000005</v>
      </c>
      <c r="N48" s="17">
        <v>4480778</v>
      </c>
      <c r="O48" s="17">
        <v>889754.1</v>
      </c>
      <c r="P48" s="17">
        <v>168.01</v>
      </c>
      <c r="Q48" s="17">
        <v>8586227</v>
      </c>
      <c r="R48" s="17">
        <v>248536.79</v>
      </c>
    </row>
    <row r="49" spans="1:18" x14ac:dyDescent="0.45">
      <c r="A49">
        <v>6</v>
      </c>
      <c r="B49">
        <v>2011</v>
      </c>
      <c r="C49" t="s">
        <v>20</v>
      </c>
      <c r="D49">
        <v>3120</v>
      </c>
      <c r="E49" s="24">
        <v>464180</v>
      </c>
      <c r="F49" s="24">
        <v>31149</v>
      </c>
      <c r="G49" s="24">
        <v>21867</v>
      </c>
      <c r="H49" s="24">
        <v>5257</v>
      </c>
      <c r="I49" s="25">
        <v>1.132534792537</v>
      </c>
      <c r="J49" s="24">
        <v>27036</v>
      </c>
      <c r="K49" s="24">
        <v>2496</v>
      </c>
      <c r="L49" s="17">
        <v>19919589.359999999</v>
      </c>
      <c r="M49" s="17">
        <v>18894880.350000001</v>
      </c>
      <c r="N49" s="17">
        <v>9395943.6199999992</v>
      </c>
      <c r="O49" s="17">
        <v>4262337.55</v>
      </c>
      <c r="P49" s="17">
        <v>42.91</v>
      </c>
      <c r="Q49" s="17">
        <v>16394008.470000001</v>
      </c>
      <c r="R49" s="17">
        <v>1779532.05</v>
      </c>
    </row>
    <row r="50" spans="1:18" x14ac:dyDescent="0.45">
      <c r="A50">
        <v>6</v>
      </c>
      <c r="B50">
        <v>2011</v>
      </c>
      <c r="C50" t="s">
        <v>21</v>
      </c>
      <c r="D50">
        <v>1003</v>
      </c>
      <c r="E50" s="24">
        <v>507695</v>
      </c>
      <c r="F50" s="24">
        <v>66779</v>
      </c>
      <c r="G50" s="24">
        <v>2740</v>
      </c>
      <c r="H50" s="24">
        <v>1828</v>
      </c>
      <c r="I50" s="25">
        <v>0.360058696658</v>
      </c>
      <c r="J50" s="24">
        <v>23636</v>
      </c>
      <c r="K50">
        <v>769</v>
      </c>
      <c r="L50" s="17">
        <v>30854424</v>
      </c>
      <c r="M50" s="17">
        <v>34226431</v>
      </c>
      <c r="N50" s="17">
        <v>2150368</v>
      </c>
      <c r="O50" s="17">
        <v>2464581</v>
      </c>
      <c r="P50" s="17">
        <v>60.77</v>
      </c>
      <c r="Q50" s="17">
        <v>22544274</v>
      </c>
      <c r="R50" s="17">
        <v>629844</v>
      </c>
    </row>
    <row r="51" spans="1:18" x14ac:dyDescent="0.45">
      <c r="A51">
        <v>6</v>
      </c>
      <c r="B51">
        <v>2011</v>
      </c>
      <c r="C51" t="s">
        <v>22</v>
      </c>
      <c r="D51">
        <v>1007</v>
      </c>
      <c r="E51" s="24">
        <v>606255</v>
      </c>
      <c r="F51" s="24">
        <v>59941</v>
      </c>
      <c r="G51" s="24">
        <v>46032</v>
      </c>
      <c r="H51">
        <v>515</v>
      </c>
      <c r="I51" s="25">
        <v>8.4947753008000004E-2</v>
      </c>
      <c r="J51" s="24">
        <v>40559</v>
      </c>
      <c r="K51" s="24">
        <v>2080</v>
      </c>
      <c r="L51" s="17">
        <v>35573108.810000002</v>
      </c>
      <c r="M51" s="17">
        <v>43167406.270000003</v>
      </c>
      <c r="N51" s="17">
        <v>10866103.91</v>
      </c>
      <c r="O51" s="17">
        <v>415441.76</v>
      </c>
      <c r="P51" s="17">
        <v>58.68</v>
      </c>
      <c r="Q51" s="17">
        <v>38227308.009999998</v>
      </c>
      <c r="R51" s="17">
        <v>72184.11</v>
      </c>
    </row>
    <row r="52" spans="1:18" x14ac:dyDescent="0.45">
      <c r="A52">
        <v>6</v>
      </c>
      <c r="B52">
        <v>2011</v>
      </c>
      <c r="C52" t="s">
        <v>23</v>
      </c>
      <c r="D52">
        <v>3010</v>
      </c>
      <c r="E52" s="24">
        <v>965640</v>
      </c>
      <c r="F52" s="24">
        <v>162232</v>
      </c>
      <c r="G52" s="24">
        <v>84755</v>
      </c>
      <c r="H52" s="24">
        <v>5559</v>
      </c>
      <c r="I52" s="25">
        <v>0.57568037778100001</v>
      </c>
      <c r="J52" s="24">
        <v>32255</v>
      </c>
      <c r="K52" s="24">
        <v>5570</v>
      </c>
      <c r="L52" s="17">
        <v>50309531.109999999</v>
      </c>
      <c r="M52" s="17">
        <v>73917494</v>
      </c>
      <c r="N52" s="17">
        <v>60099279.210000001</v>
      </c>
      <c r="O52" s="17">
        <v>4460104.46</v>
      </c>
      <c r="P52" s="17">
        <v>52.1</v>
      </c>
      <c r="Q52" s="17">
        <v>25800159.670000002</v>
      </c>
      <c r="R52" s="17">
        <v>1584719.04</v>
      </c>
    </row>
    <row r="53" spans="1:18" x14ac:dyDescent="0.45">
      <c r="A53">
        <v>6</v>
      </c>
      <c r="B53">
        <v>2011</v>
      </c>
      <c r="C53" t="s">
        <v>24</v>
      </c>
      <c r="D53">
        <v>1005</v>
      </c>
      <c r="E53" s="24">
        <v>992988</v>
      </c>
      <c r="F53" s="24">
        <v>96564</v>
      </c>
      <c r="G53" s="24">
        <v>80087</v>
      </c>
      <c r="H53">
        <v>486</v>
      </c>
      <c r="I53" s="25">
        <v>4.8943189646000002E-2</v>
      </c>
      <c r="J53" s="24">
        <v>56069</v>
      </c>
      <c r="K53" s="24">
        <v>3220</v>
      </c>
      <c r="L53" s="17">
        <v>55880687.200000003</v>
      </c>
      <c r="M53" s="17">
        <v>31870650.02</v>
      </c>
      <c r="N53" s="17">
        <v>14874083.689999999</v>
      </c>
      <c r="O53" s="17">
        <v>197244.47</v>
      </c>
      <c r="P53" s="17">
        <v>56.28</v>
      </c>
      <c r="Q53" s="17">
        <v>31688629.620000001</v>
      </c>
      <c r="R53" s="17">
        <v>1296775.42</v>
      </c>
    </row>
    <row r="54" spans="1:18" x14ac:dyDescent="0.45">
      <c r="A54">
        <v>6</v>
      </c>
      <c r="B54">
        <v>2011</v>
      </c>
      <c r="C54" t="s">
        <v>25</v>
      </c>
      <c r="D54">
        <v>1004</v>
      </c>
      <c r="E54" s="24">
        <v>1472065</v>
      </c>
      <c r="F54" s="24">
        <v>236903</v>
      </c>
      <c r="G54" s="24">
        <v>112486</v>
      </c>
      <c r="H54" s="24">
        <v>8542</v>
      </c>
      <c r="I54" s="25">
        <v>0.58027328956299995</v>
      </c>
      <c r="J54" s="24">
        <v>97625</v>
      </c>
      <c r="K54" s="24">
        <v>7007</v>
      </c>
      <c r="L54" s="17">
        <v>156758644.62</v>
      </c>
      <c r="M54" s="17">
        <v>245882721.56</v>
      </c>
      <c r="N54" s="17">
        <v>81100367.530000001</v>
      </c>
      <c r="O54" s="17">
        <v>16651508.710000001</v>
      </c>
      <c r="P54" s="17">
        <v>106.49</v>
      </c>
      <c r="Q54" s="17">
        <v>96718058.829999998</v>
      </c>
      <c r="R54" s="17">
        <v>5406547.9400000004</v>
      </c>
    </row>
    <row r="55" spans="1:18" x14ac:dyDescent="0.45">
      <c r="A55">
        <v>6</v>
      </c>
      <c r="B55">
        <v>2011</v>
      </c>
      <c r="C55" t="s">
        <v>26</v>
      </c>
      <c r="D55">
        <v>1002</v>
      </c>
      <c r="E55" s="24">
        <v>2861438</v>
      </c>
      <c r="F55" s="24">
        <v>258072</v>
      </c>
      <c r="G55" s="24">
        <v>229056</v>
      </c>
      <c r="H55" s="24">
        <v>6436</v>
      </c>
      <c r="I55" s="25">
        <v>0.22492187494499999</v>
      </c>
      <c r="J55" s="24">
        <v>169628</v>
      </c>
      <c r="K55" s="24">
        <v>4771</v>
      </c>
      <c r="L55" s="17">
        <v>337275208.18000001</v>
      </c>
      <c r="M55" s="17">
        <v>205533588</v>
      </c>
      <c r="N55" s="17">
        <v>77508458.719999999</v>
      </c>
      <c r="O55" s="17">
        <v>7271000</v>
      </c>
      <c r="P55" s="17">
        <v>117.87</v>
      </c>
      <c r="Q55" s="17">
        <v>93305377</v>
      </c>
      <c r="R55" s="17">
        <v>3369127.93</v>
      </c>
    </row>
    <row r="56" spans="1:18" x14ac:dyDescent="0.45">
      <c r="A56">
        <v>9</v>
      </c>
      <c r="B56">
        <v>2011</v>
      </c>
      <c r="C56" t="s">
        <v>18</v>
      </c>
      <c r="D56">
        <v>1001</v>
      </c>
      <c r="E56" s="24">
        <v>237128</v>
      </c>
      <c r="F56" s="24">
        <v>24758</v>
      </c>
      <c r="G56" s="24">
        <v>22658</v>
      </c>
      <c r="H56" s="24">
        <v>1310</v>
      </c>
      <c r="I56" s="25">
        <v>0.55244424951899995</v>
      </c>
      <c r="J56" s="24">
        <v>3322</v>
      </c>
      <c r="K56">
        <v>958</v>
      </c>
      <c r="L56" s="17">
        <v>32939159</v>
      </c>
      <c r="M56" s="17">
        <v>12986211</v>
      </c>
      <c r="N56" s="17">
        <v>10953374</v>
      </c>
      <c r="O56" s="17">
        <v>1142279.97</v>
      </c>
      <c r="P56" s="17">
        <v>138.91</v>
      </c>
      <c r="Q56" s="17">
        <v>4731245.6399999997</v>
      </c>
      <c r="R56" s="17">
        <v>598581</v>
      </c>
    </row>
    <row r="57" spans="1:18" x14ac:dyDescent="0.45">
      <c r="A57">
        <v>9</v>
      </c>
      <c r="B57">
        <v>2011</v>
      </c>
      <c r="C57" t="s">
        <v>19</v>
      </c>
      <c r="D57">
        <v>1006</v>
      </c>
      <c r="E57" s="24">
        <v>195258</v>
      </c>
      <c r="F57" s="24">
        <v>17593</v>
      </c>
      <c r="G57" s="24">
        <v>16969</v>
      </c>
      <c r="H57">
        <v>604</v>
      </c>
      <c r="I57" s="25">
        <v>0.30933431664799999</v>
      </c>
      <c r="J57" s="24">
        <v>7595</v>
      </c>
      <c r="K57">
        <v>108</v>
      </c>
      <c r="L57" s="17">
        <v>39127707.009999998</v>
      </c>
      <c r="M57" s="17">
        <v>8419733.6199999992</v>
      </c>
      <c r="N57" s="17">
        <v>5357127</v>
      </c>
      <c r="O57" s="17">
        <v>581750.82999999996</v>
      </c>
      <c r="P57" s="17">
        <v>200.39</v>
      </c>
      <c r="Q57" s="17">
        <v>7957239</v>
      </c>
      <c r="R57" s="17">
        <v>405874.99</v>
      </c>
    </row>
    <row r="58" spans="1:18" x14ac:dyDescent="0.45">
      <c r="A58">
        <v>9</v>
      </c>
      <c r="B58">
        <v>2011</v>
      </c>
      <c r="C58" t="s">
        <v>20</v>
      </c>
      <c r="D58">
        <v>3120</v>
      </c>
      <c r="E58" s="24">
        <v>458286</v>
      </c>
      <c r="F58" s="24">
        <v>32162</v>
      </c>
      <c r="G58" s="24">
        <v>18231</v>
      </c>
      <c r="H58" s="24">
        <v>2748</v>
      </c>
      <c r="I58" s="25">
        <v>0.59962556133099998</v>
      </c>
      <c r="J58" s="24">
        <v>26464</v>
      </c>
      <c r="K58" s="24">
        <v>1812</v>
      </c>
      <c r="L58" s="17">
        <v>15698242.119999999</v>
      </c>
      <c r="M58" s="17">
        <v>15735904.01</v>
      </c>
      <c r="N58" s="17">
        <v>6656655.0999999996</v>
      </c>
      <c r="O58" s="17">
        <v>1282782.8700000001</v>
      </c>
      <c r="P58" s="17">
        <v>34.25</v>
      </c>
      <c r="Q58" s="17">
        <v>14098425.699999999</v>
      </c>
      <c r="R58" s="17">
        <v>1121599.69</v>
      </c>
    </row>
    <row r="59" spans="1:18" x14ac:dyDescent="0.45">
      <c r="A59">
        <v>9</v>
      </c>
      <c r="B59">
        <v>2011</v>
      </c>
      <c r="C59" t="s">
        <v>21</v>
      </c>
      <c r="D59">
        <v>1003</v>
      </c>
      <c r="E59" s="24">
        <v>508987</v>
      </c>
      <c r="F59" s="24">
        <v>72791</v>
      </c>
      <c r="G59" s="24">
        <v>2558</v>
      </c>
      <c r="H59">
        <v>418</v>
      </c>
      <c r="I59" s="25">
        <v>8.2123904932999994E-2</v>
      </c>
      <c r="J59" s="24">
        <v>21354</v>
      </c>
      <c r="K59" s="24">
        <v>1216</v>
      </c>
      <c r="L59" s="17">
        <v>24563410</v>
      </c>
      <c r="M59" s="17">
        <v>32177854</v>
      </c>
      <c r="N59" s="17">
        <v>1677899</v>
      </c>
      <c r="O59" s="17">
        <v>769305</v>
      </c>
      <c r="P59" s="17">
        <v>48.26</v>
      </c>
      <c r="Q59" s="17">
        <v>19108774</v>
      </c>
      <c r="R59" s="17">
        <v>1644110</v>
      </c>
    </row>
    <row r="60" spans="1:18" x14ac:dyDescent="0.45">
      <c r="A60">
        <v>9</v>
      </c>
      <c r="B60">
        <v>2011</v>
      </c>
      <c r="C60" t="s">
        <v>22</v>
      </c>
      <c r="D60">
        <v>1007</v>
      </c>
      <c r="E60" s="24">
        <v>607792</v>
      </c>
      <c r="F60" s="24">
        <v>65677</v>
      </c>
      <c r="G60" s="24">
        <v>44239</v>
      </c>
      <c r="H60" s="24">
        <v>1034</v>
      </c>
      <c r="I60" s="25">
        <v>0.17012398978599999</v>
      </c>
      <c r="J60" s="24">
        <v>40648</v>
      </c>
      <c r="K60" s="24">
        <v>2489</v>
      </c>
      <c r="L60" s="17">
        <v>34067951.850000001</v>
      </c>
      <c r="M60" s="17">
        <v>44509892.210000001</v>
      </c>
      <c r="N60" s="17">
        <v>9238156.0399999991</v>
      </c>
      <c r="O60" s="17">
        <v>914108.95</v>
      </c>
      <c r="P60" s="17">
        <v>56.05</v>
      </c>
      <c r="Q60" s="17">
        <v>36231583.590000004</v>
      </c>
      <c r="R60" s="17">
        <v>1601606.54</v>
      </c>
    </row>
    <row r="61" spans="1:18" x14ac:dyDescent="0.45">
      <c r="A61">
        <v>9</v>
      </c>
      <c r="B61">
        <v>2011</v>
      </c>
      <c r="C61" t="s">
        <v>23</v>
      </c>
      <c r="D61">
        <v>3010</v>
      </c>
      <c r="E61" s="24">
        <v>952943</v>
      </c>
      <c r="F61" s="24">
        <v>161045</v>
      </c>
      <c r="G61" s="24">
        <v>70488</v>
      </c>
      <c r="H61" s="24">
        <v>3479</v>
      </c>
      <c r="I61" s="25">
        <v>0.365079548305</v>
      </c>
      <c r="J61" s="24">
        <v>31976</v>
      </c>
      <c r="K61" s="24">
        <v>5816</v>
      </c>
      <c r="L61" s="17">
        <v>39743818.340000004</v>
      </c>
      <c r="M61" s="17">
        <v>65127568</v>
      </c>
      <c r="N61" s="17">
        <v>42335266.960000001</v>
      </c>
      <c r="O61" s="17">
        <v>2329619.3199999998</v>
      </c>
      <c r="P61" s="17">
        <v>41.71</v>
      </c>
      <c r="Q61" s="17">
        <v>23735075.260000002</v>
      </c>
      <c r="R61" s="17">
        <v>2515434.5099999998</v>
      </c>
    </row>
    <row r="62" spans="1:18" x14ac:dyDescent="0.45">
      <c r="A62">
        <v>9</v>
      </c>
      <c r="B62">
        <v>2011</v>
      </c>
      <c r="C62" t="s">
        <v>24</v>
      </c>
      <c r="D62">
        <v>1005</v>
      </c>
      <c r="E62" s="24">
        <v>992588</v>
      </c>
      <c r="F62" s="24">
        <v>103449</v>
      </c>
      <c r="G62" s="24">
        <v>78239</v>
      </c>
      <c r="H62" s="24">
        <v>1295</v>
      </c>
      <c r="I62" s="25">
        <v>0.130467021564</v>
      </c>
      <c r="J62" s="24">
        <v>59758</v>
      </c>
      <c r="K62" s="24">
        <v>3359</v>
      </c>
      <c r="L62" s="17">
        <v>61584162.75</v>
      </c>
      <c r="M62" s="17">
        <v>34098851.880000003</v>
      </c>
      <c r="N62" s="17">
        <v>13037256.949999999</v>
      </c>
      <c r="O62" s="17">
        <v>621410.57999999996</v>
      </c>
      <c r="P62" s="17">
        <v>62.04</v>
      </c>
      <c r="Q62" s="17">
        <v>31579021.309999999</v>
      </c>
      <c r="R62" s="17">
        <v>1195526.29</v>
      </c>
    </row>
    <row r="63" spans="1:18" x14ac:dyDescent="0.45">
      <c r="A63">
        <v>9</v>
      </c>
      <c r="B63">
        <v>2011</v>
      </c>
      <c r="C63" t="s">
        <v>25</v>
      </c>
      <c r="D63">
        <v>1004</v>
      </c>
      <c r="E63" s="24">
        <v>1482813</v>
      </c>
      <c r="F63" s="24">
        <v>234571</v>
      </c>
      <c r="G63" s="24">
        <v>115518</v>
      </c>
      <c r="H63" s="24">
        <v>7081</v>
      </c>
      <c r="I63" s="25">
        <v>0.47753830051399998</v>
      </c>
      <c r="J63" s="24">
        <v>93040</v>
      </c>
      <c r="K63" s="24">
        <v>8092</v>
      </c>
      <c r="L63" s="17">
        <v>165759561.66999999</v>
      </c>
      <c r="M63" s="17">
        <v>226733826.71000001</v>
      </c>
      <c r="N63" s="17">
        <v>75091725.430000007</v>
      </c>
      <c r="O63" s="17">
        <v>11189663.48</v>
      </c>
      <c r="P63" s="17">
        <v>111.79</v>
      </c>
      <c r="Q63" s="17">
        <v>89809917.959999993</v>
      </c>
      <c r="R63" s="17">
        <v>8672969.6799999997</v>
      </c>
    </row>
    <row r="64" spans="1:18" x14ac:dyDescent="0.45">
      <c r="A64">
        <v>9</v>
      </c>
      <c r="B64">
        <v>2011</v>
      </c>
      <c r="C64" t="s">
        <v>26</v>
      </c>
      <c r="D64">
        <v>1002</v>
      </c>
      <c r="E64" s="24">
        <v>2867354</v>
      </c>
      <c r="F64" s="24">
        <v>246750</v>
      </c>
      <c r="G64" s="24">
        <v>281411</v>
      </c>
      <c r="H64" s="24">
        <v>7469</v>
      </c>
      <c r="I64" s="25">
        <v>0.26048405603199998</v>
      </c>
      <c r="J64" s="24">
        <v>169803</v>
      </c>
      <c r="K64" s="24">
        <v>5983</v>
      </c>
      <c r="L64" s="17">
        <v>359824033.41000003</v>
      </c>
      <c r="M64" s="17">
        <v>225692300.19</v>
      </c>
      <c r="N64" s="17">
        <v>109241913.56</v>
      </c>
      <c r="O64" s="17">
        <v>8691000</v>
      </c>
      <c r="P64" s="17">
        <v>125.49</v>
      </c>
      <c r="Q64" s="17">
        <v>90052750</v>
      </c>
      <c r="R64" s="17">
        <v>3989823.55</v>
      </c>
    </row>
    <row r="65" spans="1:18" x14ac:dyDescent="0.45">
      <c r="A65">
        <v>12</v>
      </c>
      <c r="B65">
        <v>2011</v>
      </c>
      <c r="C65" t="s">
        <v>18</v>
      </c>
      <c r="D65">
        <v>1001</v>
      </c>
      <c r="E65" s="24">
        <v>236785</v>
      </c>
      <c r="F65" s="24">
        <v>24528</v>
      </c>
      <c r="G65" s="24">
        <v>24157</v>
      </c>
      <c r="H65">
        <v>279</v>
      </c>
      <c r="I65" s="25">
        <v>0.117828409739</v>
      </c>
      <c r="J65" s="24">
        <v>3535</v>
      </c>
      <c r="K65" s="24">
        <v>1147</v>
      </c>
      <c r="L65" s="17">
        <v>21342618</v>
      </c>
      <c r="M65" s="17">
        <v>12603578</v>
      </c>
      <c r="N65" s="17">
        <v>9236795</v>
      </c>
      <c r="O65" s="17">
        <v>242834.6</v>
      </c>
      <c r="P65" s="17">
        <v>90.14</v>
      </c>
      <c r="Q65" s="17">
        <v>4530820</v>
      </c>
      <c r="R65" s="17">
        <v>765930.09</v>
      </c>
    </row>
    <row r="66" spans="1:18" x14ac:dyDescent="0.45">
      <c r="A66">
        <v>12</v>
      </c>
      <c r="B66">
        <v>2011</v>
      </c>
      <c r="C66" t="s">
        <v>19</v>
      </c>
      <c r="D66">
        <v>1006</v>
      </c>
      <c r="E66" s="24">
        <v>195282</v>
      </c>
      <c r="F66" s="24">
        <v>17611</v>
      </c>
      <c r="G66" s="24">
        <v>15038</v>
      </c>
      <c r="H66">
        <v>307</v>
      </c>
      <c r="I66" s="25">
        <v>0.15720854968699999</v>
      </c>
      <c r="J66" s="24">
        <v>7224</v>
      </c>
      <c r="K66">
        <v>11</v>
      </c>
      <c r="L66" s="17">
        <v>42583120.240000002</v>
      </c>
      <c r="M66" s="17">
        <v>8187598.0300000003</v>
      </c>
      <c r="N66" s="17">
        <v>4517437</v>
      </c>
      <c r="O66" s="17">
        <v>310559.25</v>
      </c>
      <c r="P66" s="17">
        <v>218.06</v>
      </c>
      <c r="Q66" s="17">
        <v>7329682</v>
      </c>
      <c r="R66" s="17">
        <v>178666.27</v>
      </c>
    </row>
    <row r="67" spans="1:18" x14ac:dyDescent="0.45">
      <c r="A67">
        <v>12</v>
      </c>
      <c r="B67">
        <v>2011</v>
      </c>
      <c r="C67" t="s">
        <v>20</v>
      </c>
      <c r="D67">
        <v>3120</v>
      </c>
      <c r="E67" s="24">
        <v>464397</v>
      </c>
      <c r="F67" s="24">
        <v>24748</v>
      </c>
      <c r="G67" s="24">
        <v>17416</v>
      </c>
      <c r="H67">
        <v>209</v>
      </c>
      <c r="I67" s="25">
        <v>4.5004597360000002E-2</v>
      </c>
      <c r="J67" s="24">
        <v>19979</v>
      </c>
      <c r="K67" s="24">
        <v>1227</v>
      </c>
      <c r="L67" s="17">
        <v>43785925.630000003</v>
      </c>
      <c r="M67" s="17">
        <v>14320186.470000001</v>
      </c>
      <c r="N67" s="17">
        <v>6530176.2699999996</v>
      </c>
      <c r="O67" s="17">
        <v>149187.48000000001</v>
      </c>
      <c r="P67" s="17">
        <v>94.29</v>
      </c>
      <c r="Q67" s="17">
        <v>11887324.49</v>
      </c>
      <c r="R67" s="17">
        <v>-376954.11</v>
      </c>
    </row>
    <row r="68" spans="1:18" x14ac:dyDescent="0.45">
      <c r="A68">
        <v>12</v>
      </c>
      <c r="B68">
        <v>2011</v>
      </c>
      <c r="C68" t="s">
        <v>21</v>
      </c>
      <c r="D68">
        <v>1003</v>
      </c>
      <c r="E68" s="24">
        <v>510026</v>
      </c>
      <c r="F68" s="24">
        <v>64486</v>
      </c>
      <c r="G68" s="24">
        <v>2157</v>
      </c>
      <c r="H68">
        <v>169</v>
      </c>
      <c r="I68" s="25">
        <v>3.3135565637999999E-2</v>
      </c>
      <c r="J68" s="24">
        <v>21389</v>
      </c>
      <c r="K68" s="24">
        <v>1156</v>
      </c>
      <c r="L68" s="17">
        <v>55722190</v>
      </c>
      <c r="M68" s="17">
        <v>29469162</v>
      </c>
      <c r="N68" s="17">
        <v>1320479</v>
      </c>
      <c r="O68" s="17">
        <v>249801</v>
      </c>
      <c r="P68" s="17">
        <v>109.25</v>
      </c>
      <c r="Q68" s="17">
        <v>18572691</v>
      </c>
      <c r="R68" s="17">
        <v>1041194</v>
      </c>
    </row>
    <row r="69" spans="1:18" x14ac:dyDescent="0.45">
      <c r="A69">
        <v>12</v>
      </c>
      <c r="B69">
        <v>2011</v>
      </c>
      <c r="C69" t="s">
        <v>22</v>
      </c>
      <c r="D69">
        <v>1007</v>
      </c>
      <c r="E69" s="24">
        <v>609378</v>
      </c>
      <c r="F69" s="24">
        <v>62927</v>
      </c>
      <c r="G69" s="24">
        <v>41438</v>
      </c>
      <c r="H69">
        <v>374</v>
      </c>
      <c r="I69" s="25">
        <v>6.1374056825000002E-2</v>
      </c>
      <c r="J69" s="24">
        <v>40931</v>
      </c>
      <c r="K69" s="24">
        <v>2699</v>
      </c>
      <c r="L69" s="17">
        <v>48228586.5</v>
      </c>
      <c r="M69" s="17">
        <v>42161214.43</v>
      </c>
      <c r="N69" s="17">
        <v>8830205.7699999996</v>
      </c>
      <c r="O69" s="17">
        <v>161481.74</v>
      </c>
      <c r="P69" s="17">
        <v>79.14</v>
      </c>
      <c r="Q69" s="17">
        <v>35504144.170000002</v>
      </c>
      <c r="R69" s="17">
        <v>869197.98</v>
      </c>
    </row>
    <row r="70" spans="1:18" x14ac:dyDescent="0.45">
      <c r="A70">
        <v>12</v>
      </c>
      <c r="B70">
        <v>2011</v>
      </c>
      <c r="C70" t="s">
        <v>23</v>
      </c>
      <c r="D70">
        <v>3010</v>
      </c>
      <c r="E70" s="24">
        <v>941719</v>
      </c>
      <c r="F70" s="24">
        <v>151288</v>
      </c>
      <c r="G70" s="24">
        <v>67749</v>
      </c>
      <c r="H70" s="24">
        <v>2244</v>
      </c>
      <c r="I70" s="25">
        <v>0.23828764206700001</v>
      </c>
      <c r="J70" s="24">
        <v>27162</v>
      </c>
      <c r="K70" s="24">
        <v>5300</v>
      </c>
      <c r="L70" s="17">
        <v>99340193.060000002</v>
      </c>
      <c r="M70" s="17">
        <v>56272984</v>
      </c>
      <c r="N70" s="17">
        <v>36639532.939999998</v>
      </c>
      <c r="O70" s="17">
        <v>1171206.79</v>
      </c>
      <c r="P70" s="17">
        <v>105.49</v>
      </c>
      <c r="Q70" s="17">
        <v>19882374.420000002</v>
      </c>
      <c r="R70" s="17">
        <v>1290862.79</v>
      </c>
    </row>
    <row r="71" spans="1:18" x14ac:dyDescent="0.45">
      <c r="A71">
        <v>12</v>
      </c>
      <c r="B71">
        <v>2011</v>
      </c>
      <c r="C71" t="s">
        <v>24</v>
      </c>
      <c r="D71">
        <v>1005</v>
      </c>
      <c r="E71" s="24">
        <v>991455</v>
      </c>
      <c r="F71" s="24">
        <v>100381</v>
      </c>
      <c r="G71" s="24">
        <v>75935</v>
      </c>
      <c r="H71">
        <v>488</v>
      </c>
      <c r="I71" s="25">
        <v>4.9220589941000002E-2</v>
      </c>
      <c r="J71" s="24">
        <v>62362</v>
      </c>
      <c r="K71" s="24">
        <v>3988</v>
      </c>
      <c r="L71" s="17">
        <v>74606365.489999995</v>
      </c>
      <c r="M71" s="17">
        <v>33625641.869999997</v>
      </c>
      <c r="N71" s="17">
        <v>12750936.050000001</v>
      </c>
      <c r="O71" s="17">
        <v>198986.81</v>
      </c>
      <c r="P71" s="17">
        <v>75.25</v>
      </c>
      <c r="Q71" s="17">
        <v>31365580.550000001</v>
      </c>
      <c r="R71" s="17">
        <v>983800.99</v>
      </c>
    </row>
    <row r="72" spans="1:18" x14ac:dyDescent="0.45">
      <c r="A72">
        <v>12</v>
      </c>
      <c r="B72">
        <v>2011</v>
      </c>
      <c r="C72" t="s">
        <v>25</v>
      </c>
      <c r="D72">
        <v>1004</v>
      </c>
      <c r="E72" s="24">
        <v>1451929</v>
      </c>
      <c r="F72" s="24">
        <v>230115</v>
      </c>
      <c r="G72" s="24">
        <v>101177</v>
      </c>
      <c r="H72">
        <v>551</v>
      </c>
      <c r="I72" s="25">
        <v>3.7949514060000002E-2</v>
      </c>
      <c r="J72" s="24">
        <v>80299</v>
      </c>
      <c r="K72" s="24">
        <v>9127</v>
      </c>
      <c r="L72" s="17">
        <v>200120626.81</v>
      </c>
      <c r="M72" s="17">
        <v>209255229.09999999</v>
      </c>
      <c r="N72" s="17">
        <v>56597051.939999998</v>
      </c>
      <c r="O72" s="17">
        <v>811771.73</v>
      </c>
      <c r="P72" s="17">
        <v>137.83000000000001</v>
      </c>
      <c r="Q72" s="17">
        <v>72881262.159999996</v>
      </c>
      <c r="R72" s="17">
        <v>5797622.5199999996</v>
      </c>
    </row>
    <row r="73" spans="1:18" x14ac:dyDescent="0.45">
      <c r="A73">
        <v>12</v>
      </c>
      <c r="B73">
        <v>2011</v>
      </c>
      <c r="C73" t="s">
        <v>26</v>
      </c>
      <c r="D73">
        <v>1002</v>
      </c>
      <c r="E73" s="24">
        <v>2874562</v>
      </c>
      <c r="F73" s="24">
        <v>302479</v>
      </c>
      <c r="G73" s="24">
        <v>232953</v>
      </c>
      <c r="H73" s="24">
        <v>3739</v>
      </c>
      <c r="I73" s="25">
        <v>0.130071990098</v>
      </c>
      <c r="J73" s="24">
        <v>175695</v>
      </c>
      <c r="K73" s="24">
        <v>6705</v>
      </c>
      <c r="L73" s="17">
        <v>308002238.55000001</v>
      </c>
      <c r="M73" s="17">
        <v>236481043.78999999</v>
      </c>
      <c r="N73" s="17">
        <v>81992980.75</v>
      </c>
      <c r="O73" s="17">
        <v>4030000</v>
      </c>
      <c r="P73" s="17">
        <v>107.15</v>
      </c>
      <c r="Q73" s="17">
        <v>87559173</v>
      </c>
      <c r="R73" s="17">
        <v>4251435.13</v>
      </c>
    </row>
    <row r="74" spans="1:18" x14ac:dyDescent="0.45">
      <c r="A74">
        <v>3</v>
      </c>
      <c r="B74">
        <v>2012</v>
      </c>
      <c r="C74" t="s">
        <v>18</v>
      </c>
      <c r="D74">
        <v>1001</v>
      </c>
      <c r="E74" s="24">
        <v>231891</v>
      </c>
      <c r="F74" s="24">
        <v>21766</v>
      </c>
      <c r="G74" s="24">
        <v>23750</v>
      </c>
      <c r="H74">
        <v>574</v>
      </c>
      <c r="I74" s="25">
        <v>0.24753008956799999</v>
      </c>
      <c r="J74" s="24">
        <v>2778</v>
      </c>
      <c r="K74" s="24">
        <v>1026</v>
      </c>
      <c r="L74" s="17">
        <v>32897328</v>
      </c>
      <c r="M74" s="17">
        <v>11585863</v>
      </c>
      <c r="N74" s="17">
        <v>10650793</v>
      </c>
      <c r="O74" s="17">
        <v>457794.09</v>
      </c>
      <c r="P74" s="17">
        <v>141.87</v>
      </c>
      <c r="Q74" s="17">
        <v>4024566.29</v>
      </c>
      <c r="R74" s="17">
        <v>559402</v>
      </c>
    </row>
    <row r="75" spans="1:18" x14ac:dyDescent="0.45">
      <c r="A75">
        <v>3</v>
      </c>
      <c r="B75">
        <v>2012</v>
      </c>
      <c r="C75" t="s">
        <v>19</v>
      </c>
      <c r="D75">
        <v>1006</v>
      </c>
      <c r="E75" s="24">
        <v>195442</v>
      </c>
      <c r="F75" s="24">
        <v>16052</v>
      </c>
      <c r="G75" s="24">
        <v>18009</v>
      </c>
      <c r="H75">
        <v>527</v>
      </c>
      <c r="I75" s="25">
        <v>0.26964521443700001</v>
      </c>
      <c r="J75" s="24">
        <v>7053</v>
      </c>
      <c r="K75">
        <v>7</v>
      </c>
      <c r="L75" s="17">
        <v>44271285.579999998</v>
      </c>
      <c r="M75" s="17">
        <v>7822924.8799999999</v>
      </c>
      <c r="N75" s="17">
        <v>6485714</v>
      </c>
      <c r="O75" s="17">
        <v>462924.31</v>
      </c>
      <c r="P75" s="17">
        <v>226.52</v>
      </c>
      <c r="Q75" s="17">
        <v>7300603</v>
      </c>
      <c r="R75" s="17">
        <v>272954.59000000003</v>
      </c>
    </row>
    <row r="76" spans="1:18" x14ac:dyDescent="0.45">
      <c r="A76">
        <v>3</v>
      </c>
      <c r="B76">
        <v>2012</v>
      </c>
      <c r="C76" t="s">
        <v>20</v>
      </c>
      <c r="D76">
        <v>3120</v>
      </c>
      <c r="E76" s="24">
        <v>467248</v>
      </c>
      <c r="F76" s="24">
        <v>19398</v>
      </c>
      <c r="G76" s="24">
        <v>20592</v>
      </c>
      <c r="H76">
        <v>346</v>
      </c>
      <c r="I76" s="25">
        <v>7.4050611239000003E-2</v>
      </c>
      <c r="J76" s="24">
        <v>16749</v>
      </c>
      <c r="K76" s="24">
        <v>1505</v>
      </c>
      <c r="L76" s="17">
        <v>48766160.909999996</v>
      </c>
      <c r="M76" s="17">
        <v>11493788.51</v>
      </c>
      <c r="N76" s="17">
        <v>8161132.3600000003</v>
      </c>
      <c r="O76" s="17">
        <v>359415.37</v>
      </c>
      <c r="P76" s="17">
        <v>104.37</v>
      </c>
      <c r="Q76" s="17">
        <v>8875108.3699999992</v>
      </c>
      <c r="R76" s="17">
        <v>-44706.16</v>
      </c>
    </row>
    <row r="77" spans="1:18" x14ac:dyDescent="0.45">
      <c r="A77">
        <v>3</v>
      </c>
      <c r="B77">
        <v>2012</v>
      </c>
      <c r="C77" t="s">
        <v>21</v>
      </c>
      <c r="D77">
        <v>1003</v>
      </c>
      <c r="E77" s="24">
        <v>511536</v>
      </c>
      <c r="F77" s="24">
        <v>57050</v>
      </c>
      <c r="G77" s="24">
        <v>2164</v>
      </c>
      <c r="H77">
        <v>457</v>
      </c>
      <c r="I77" s="25">
        <v>8.9338775765999995E-2</v>
      </c>
      <c r="J77" s="24">
        <v>20704</v>
      </c>
      <c r="K77">
        <v>868</v>
      </c>
      <c r="L77" s="17">
        <v>66574024</v>
      </c>
      <c r="M77" s="17">
        <v>29075551</v>
      </c>
      <c r="N77" s="17">
        <v>1355775</v>
      </c>
      <c r="O77" s="17">
        <v>589079</v>
      </c>
      <c r="P77" s="17">
        <v>130.15</v>
      </c>
      <c r="Q77" s="17">
        <v>18272079</v>
      </c>
      <c r="R77" s="17">
        <v>569651</v>
      </c>
    </row>
    <row r="78" spans="1:18" x14ac:dyDescent="0.45">
      <c r="A78">
        <v>3</v>
      </c>
      <c r="B78">
        <v>2012</v>
      </c>
      <c r="C78" t="s">
        <v>22</v>
      </c>
      <c r="D78">
        <v>1007</v>
      </c>
      <c r="E78" s="24">
        <v>609812</v>
      </c>
      <c r="F78" s="24">
        <v>65796</v>
      </c>
      <c r="G78" s="24">
        <v>46293</v>
      </c>
      <c r="H78">
        <v>939</v>
      </c>
      <c r="I78" s="25">
        <v>0.15398188294099999</v>
      </c>
      <c r="J78" s="24">
        <v>42966</v>
      </c>
      <c r="K78" s="24">
        <v>2296</v>
      </c>
      <c r="L78" s="17">
        <v>50887563</v>
      </c>
      <c r="M78" s="17">
        <v>41172185.170000002</v>
      </c>
      <c r="N78" s="17">
        <v>12502034</v>
      </c>
      <c r="O78" s="17">
        <v>909531.17</v>
      </c>
      <c r="P78" s="17">
        <v>83.45</v>
      </c>
      <c r="Q78" s="17">
        <v>36971775.090000004</v>
      </c>
      <c r="R78" s="17">
        <v>1263674.43</v>
      </c>
    </row>
    <row r="79" spans="1:18" x14ac:dyDescent="0.45">
      <c r="A79">
        <v>3</v>
      </c>
      <c r="B79">
        <v>2012</v>
      </c>
      <c r="C79" t="s">
        <v>23</v>
      </c>
      <c r="D79">
        <v>3010</v>
      </c>
      <c r="E79" s="24">
        <v>942316</v>
      </c>
      <c r="F79" s="24">
        <v>138414</v>
      </c>
      <c r="G79" s="24">
        <v>78636</v>
      </c>
      <c r="H79" s="24">
        <v>2052</v>
      </c>
      <c r="I79" s="25">
        <v>0.21776134545100001</v>
      </c>
      <c r="J79" s="24">
        <v>24076</v>
      </c>
      <c r="K79" s="24">
        <v>4481</v>
      </c>
      <c r="L79" s="17">
        <v>116851239.47</v>
      </c>
      <c r="M79" s="17">
        <v>59740972</v>
      </c>
      <c r="N79" s="17">
        <v>54222297.119999997</v>
      </c>
      <c r="O79" s="17">
        <v>976654.6</v>
      </c>
      <c r="P79" s="17">
        <v>124</v>
      </c>
      <c r="Q79" s="17">
        <v>18511253.16</v>
      </c>
      <c r="R79" s="17">
        <v>922495.15</v>
      </c>
    </row>
    <row r="80" spans="1:18" x14ac:dyDescent="0.45">
      <c r="A80">
        <v>3</v>
      </c>
      <c r="B80">
        <v>2012</v>
      </c>
      <c r="C80" t="s">
        <v>24</v>
      </c>
      <c r="D80">
        <v>1005</v>
      </c>
      <c r="E80" s="24">
        <v>991576</v>
      </c>
      <c r="F80" s="24">
        <v>107681</v>
      </c>
      <c r="G80" s="24">
        <v>79984</v>
      </c>
      <c r="H80" s="24">
        <v>1069</v>
      </c>
      <c r="I80" s="25">
        <v>0.107808176075</v>
      </c>
      <c r="J80" s="24">
        <v>64030</v>
      </c>
      <c r="K80" s="24">
        <v>3337</v>
      </c>
      <c r="L80" s="17">
        <v>74778014</v>
      </c>
      <c r="M80" s="17">
        <v>31907998.530000001</v>
      </c>
      <c r="N80" s="17">
        <v>16777803.739999998</v>
      </c>
      <c r="O80" s="17">
        <v>628753.31000000006</v>
      </c>
      <c r="P80" s="17">
        <v>75.41</v>
      </c>
      <c r="Q80" s="17">
        <v>31316138.760000002</v>
      </c>
      <c r="R80" s="17">
        <v>749890.5</v>
      </c>
    </row>
    <row r="81" spans="1:18" x14ac:dyDescent="0.45">
      <c r="A81">
        <v>3</v>
      </c>
      <c r="B81">
        <v>2012</v>
      </c>
      <c r="C81" t="s">
        <v>25</v>
      </c>
      <c r="D81">
        <v>1004</v>
      </c>
      <c r="E81" s="24">
        <v>1459558</v>
      </c>
      <c r="F81" s="24">
        <v>208115</v>
      </c>
      <c r="G81" s="24">
        <v>105021</v>
      </c>
      <c r="H81" s="24">
        <v>3247</v>
      </c>
      <c r="I81" s="25">
        <v>0.22246460914899999</v>
      </c>
      <c r="J81" s="24">
        <v>80740</v>
      </c>
      <c r="K81" s="24">
        <v>6110</v>
      </c>
      <c r="L81" s="17">
        <v>188392700.13999999</v>
      </c>
      <c r="M81" s="17">
        <v>209322711.16999999</v>
      </c>
      <c r="N81" s="17">
        <v>65969314.560000002</v>
      </c>
      <c r="O81" s="17">
        <v>4612968.96</v>
      </c>
      <c r="P81" s="17">
        <v>129.08000000000001</v>
      </c>
      <c r="Q81" s="17">
        <v>78834320.040000007</v>
      </c>
      <c r="R81" s="17">
        <v>2209067.2999999998</v>
      </c>
    </row>
    <row r="82" spans="1:18" x14ac:dyDescent="0.45">
      <c r="A82">
        <v>3</v>
      </c>
      <c r="B82">
        <v>2012</v>
      </c>
      <c r="C82" t="s">
        <v>26</v>
      </c>
      <c r="D82">
        <v>1002</v>
      </c>
      <c r="E82" s="24">
        <v>2879469</v>
      </c>
      <c r="F82" s="24">
        <v>274045</v>
      </c>
      <c r="G82" s="24">
        <v>219436</v>
      </c>
      <c r="H82" s="24">
        <v>7259</v>
      </c>
      <c r="I82" s="25">
        <v>0.25209509114400003</v>
      </c>
      <c r="J82" s="24">
        <v>159101</v>
      </c>
      <c r="K82" s="24">
        <v>4438</v>
      </c>
      <c r="L82" s="17">
        <v>300990249.51999998</v>
      </c>
      <c r="M82" s="17">
        <v>216707643.25999999</v>
      </c>
      <c r="N82" s="17">
        <v>80448527.430000007</v>
      </c>
      <c r="O82" s="17">
        <v>6865000</v>
      </c>
      <c r="P82" s="17">
        <v>104.53</v>
      </c>
      <c r="Q82" s="17">
        <v>80840893.469999999</v>
      </c>
      <c r="R82" s="17">
        <v>3792723.67</v>
      </c>
    </row>
    <row r="83" spans="1:18" x14ac:dyDescent="0.45">
      <c r="A83">
        <v>6</v>
      </c>
      <c r="B83">
        <v>2012</v>
      </c>
      <c r="C83" t="s">
        <v>18</v>
      </c>
      <c r="D83">
        <v>1001</v>
      </c>
      <c r="E83" s="24">
        <v>229198</v>
      </c>
      <c r="F83" s="24">
        <v>21789</v>
      </c>
      <c r="G83" s="24">
        <v>24035</v>
      </c>
      <c r="H83" s="24">
        <v>1670</v>
      </c>
      <c r="I83" s="25">
        <v>0.728627649456</v>
      </c>
      <c r="J83" s="24">
        <v>2866</v>
      </c>
      <c r="K83">
        <v>755</v>
      </c>
      <c r="L83" s="17">
        <v>24357418</v>
      </c>
      <c r="M83" s="17">
        <v>11267871</v>
      </c>
      <c r="N83" s="17">
        <v>8754098</v>
      </c>
      <c r="O83" s="17">
        <v>1234062</v>
      </c>
      <c r="P83" s="17">
        <v>106.27</v>
      </c>
      <c r="Q83" s="17">
        <v>3832085</v>
      </c>
      <c r="R83" s="17">
        <v>299122.39</v>
      </c>
    </row>
    <row r="84" spans="1:18" x14ac:dyDescent="0.45">
      <c r="A84">
        <v>6</v>
      </c>
      <c r="B84">
        <v>2012</v>
      </c>
      <c r="C84" t="s">
        <v>19</v>
      </c>
      <c r="D84">
        <v>1006</v>
      </c>
      <c r="E84" s="24">
        <v>195739</v>
      </c>
      <c r="F84" s="24">
        <v>15730</v>
      </c>
      <c r="G84" s="24">
        <v>16205</v>
      </c>
      <c r="H84">
        <v>848</v>
      </c>
      <c r="I84" s="25">
        <v>0.43322996439099998</v>
      </c>
      <c r="J84" s="24">
        <v>7211</v>
      </c>
      <c r="K84">
        <v>92</v>
      </c>
      <c r="L84" s="17">
        <v>29533377</v>
      </c>
      <c r="M84" s="17">
        <v>7316143</v>
      </c>
      <c r="N84" s="17">
        <v>3976089</v>
      </c>
      <c r="O84" s="17">
        <v>720443</v>
      </c>
      <c r="P84" s="17">
        <v>150.88</v>
      </c>
      <c r="Q84" s="17">
        <v>7340316</v>
      </c>
      <c r="R84" s="17">
        <v>221275</v>
      </c>
    </row>
    <row r="85" spans="1:18" x14ac:dyDescent="0.45">
      <c r="A85">
        <v>6</v>
      </c>
      <c r="B85">
        <v>2012</v>
      </c>
      <c r="C85" t="s">
        <v>20</v>
      </c>
      <c r="D85">
        <v>3120</v>
      </c>
      <c r="E85" s="24">
        <v>464205</v>
      </c>
      <c r="F85" s="24">
        <v>20746</v>
      </c>
      <c r="G85" s="24">
        <v>17496</v>
      </c>
      <c r="H85" s="24">
        <v>2971</v>
      </c>
      <c r="I85" s="25">
        <v>0.64001895714199997</v>
      </c>
      <c r="J85" s="24">
        <v>17668</v>
      </c>
      <c r="K85" s="24">
        <v>2862</v>
      </c>
      <c r="L85" s="17">
        <v>15583026.869999999</v>
      </c>
      <c r="M85" s="17">
        <v>8750544.6799999997</v>
      </c>
      <c r="N85" s="17">
        <v>5122615.13</v>
      </c>
      <c r="O85" s="17">
        <v>1481681.93</v>
      </c>
      <c r="P85" s="17">
        <v>33.57</v>
      </c>
      <c r="Q85" s="17">
        <v>7537530</v>
      </c>
      <c r="R85" s="17">
        <v>1850316.3</v>
      </c>
    </row>
    <row r="86" spans="1:18" x14ac:dyDescent="0.45">
      <c r="A86">
        <v>6</v>
      </c>
      <c r="B86">
        <v>2012</v>
      </c>
      <c r="C86" t="s">
        <v>21</v>
      </c>
      <c r="D86">
        <v>1003</v>
      </c>
      <c r="E86" s="24">
        <v>513110</v>
      </c>
      <c r="F86" s="24">
        <v>63135</v>
      </c>
      <c r="G86" s="24">
        <v>2022</v>
      </c>
      <c r="H86" s="24">
        <v>1399</v>
      </c>
      <c r="I86" s="25">
        <v>0.272651088461</v>
      </c>
      <c r="J86" s="24">
        <v>20492</v>
      </c>
      <c r="K86">
        <v>869</v>
      </c>
      <c r="L86" s="17">
        <v>34112911</v>
      </c>
      <c r="M86" s="17">
        <v>28793554</v>
      </c>
      <c r="N86" s="17">
        <v>1205094</v>
      </c>
      <c r="O86" s="17">
        <v>1495584</v>
      </c>
      <c r="P86" s="17">
        <v>66.48</v>
      </c>
      <c r="Q86" s="17">
        <v>17359967</v>
      </c>
      <c r="R86" s="17">
        <v>684359</v>
      </c>
    </row>
    <row r="87" spans="1:18" x14ac:dyDescent="0.45">
      <c r="A87">
        <v>6</v>
      </c>
      <c r="B87">
        <v>2012</v>
      </c>
      <c r="C87" t="s">
        <v>22</v>
      </c>
      <c r="D87">
        <v>1007</v>
      </c>
      <c r="E87" s="24">
        <v>610381</v>
      </c>
      <c r="F87" s="24">
        <v>68377</v>
      </c>
      <c r="G87" s="24">
        <v>37870</v>
      </c>
      <c r="H87" s="24">
        <v>1569</v>
      </c>
      <c r="I87" s="25">
        <v>0.25705256225200002</v>
      </c>
      <c r="J87" s="24">
        <v>40394</v>
      </c>
      <c r="K87" s="24">
        <v>1909</v>
      </c>
      <c r="L87" s="17">
        <v>32536406</v>
      </c>
      <c r="M87" s="17">
        <v>43694807.359999999</v>
      </c>
      <c r="N87" s="17">
        <v>8180569.0499999998</v>
      </c>
      <c r="O87" s="17">
        <v>1359918.88</v>
      </c>
      <c r="P87" s="17">
        <v>53.31</v>
      </c>
      <c r="Q87" s="17">
        <v>34918775.310000002</v>
      </c>
      <c r="R87" s="17">
        <v>1049796.5900000001</v>
      </c>
    </row>
    <row r="88" spans="1:18" x14ac:dyDescent="0.45">
      <c r="A88">
        <v>6</v>
      </c>
      <c r="B88">
        <v>2012</v>
      </c>
      <c r="C88" t="s">
        <v>23</v>
      </c>
      <c r="D88">
        <v>3010</v>
      </c>
      <c r="E88" s="24">
        <v>940321</v>
      </c>
      <c r="F88" s="24">
        <v>146463</v>
      </c>
      <c r="G88" s="24">
        <v>61190</v>
      </c>
      <c r="H88" s="24">
        <v>4174</v>
      </c>
      <c r="I88" s="25">
        <v>0.44389096914800003</v>
      </c>
      <c r="J88" s="24">
        <v>26023</v>
      </c>
      <c r="K88" s="24">
        <v>4699</v>
      </c>
      <c r="L88" s="17">
        <v>43118686.060000002</v>
      </c>
      <c r="M88" s="17">
        <v>57986030</v>
      </c>
      <c r="N88" s="17">
        <v>35634747.119999997</v>
      </c>
      <c r="O88" s="17">
        <v>4323943.04</v>
      </c>
      <c r="P88" s="17">
        <v>45.86</v>
      </c>
      <c r="Q88" s="17">
        <v>21237839.460000001</v>
      </c>
      <c r="R88" s="17">
        <v>1142698.6100000001</v>
      </c>
    </row>
    <row r="89" spans="1:18" x14ac:dyDescent="0.45">
      <c r="A89">
        <v>6</v>
      </c>
      <c r="B89">
        <v>2012</v>
      </c>
      <c r="C89" t="s">
        <v>24</v>
      </c>
      <c r="D89">
        <v>1005</v>
      </c>
      <c r="E89" s="24">
        <v>993600</v>
      </c>
      <c r="F89" s="24">
        <v>109113</v>
      </c>
      <c r="G89" s="24">
        <v>63473</v>
      </c>
      <c r="H89" s="24">
        <v>3218</v>
      </c>
      <c r="I89" s="25">
        <v>0.32387278582899998</v>
      </c>
      <c r="J89" s="24">
        <v>60538</v>
      </c>
      <c r="K89" s="24">
        <v>1529</v>
      </c>
      <c r="L89" s="17">
        <v>53799171.969999999</v>
      </c>
      <c r="M89" s="17">
        <v>33665303.979999997</v>
      </c>
      <c r="N89" s="17">
        <v>10602643.27</v>
      </c>
      <c r="O89" s="17">
        <v>1572241.59</v>
      </c>
      <c r="P89" s="17">
        <v>54.15</v>
      </c>
      <c r="Q89" s="17">
        <v>29658204</v>
      </c>
      <c r="R89" s="17">
        <v>989244.76</v>
      </c>
    </row>
    <row r="90" spans="1:18" x14ac:dyDescent="0.45">
      <c r="A90">
        <v>6</v>
      </c>
      <c r="B90">
        <v>2012</v>
      </c>
      <c r="C90" t="s">
        <v>25</v>
      </c>
      <c r="D90">
        <v>1004</v>
      </c>
      <c r="E90" s="24">
        <v>1464589</v>
      </c>
      <c r="F90" s="24">
        <v>218144</v>
      </c>
      <c r="G90" s="24">
        <v>96922</v>
      </c>
      <c r="H90" s="24">
        <v>5923</v>
      </c>
      <c r="I90" s="25">
        <v>0.40441379800100002</v>
      </c>
      <c r="J90" s="24">
        <v>84407</v>
      </c>
      <c r="K90" s="24">
        <v>5908</v>
      </c>
      <c r="L90" s="17">
        <v>142651700.25</v>
      </c>
      <c r="M90" s="17">
        <v>214645277.63999999</v>
      </c>
      <c r="N90" s="17">
        <v>59303633</v>
      </c>
      <c r="O90" s="17">
        <v>8318830</v>
      </c>
      <c r="P90" s="17">
        <v>97.4</v>
      </c>
      <c r="Q90" s="17">
        <v>82849256</v>
      </c>
      <c r="R90" s="17">
        <v>4134974.29</v>
      </c>
    </row>
    <row r="91" spans="1:18" x14ac:dyDescent="0.45">
      <c r="A91">
        <v>6</v>
      </c>
      <c r="B91">
        <v>2012</v>
      </c>
      <c r="C91" t="s">
        <v>26</v>
      </c>
      <c r="D91">
        <v>1002</v>
      </c>
      <c r="E91" s="24">
        <v>2872173</v>
      </c>
      <c r="F91" s="24">
        <v>253561</v>
      </c>
      <c r="G91" s="24">
        <v>226052</v>
      </c>
      <c r="H91" s="24">
        <v>7379</v>
      </c>
      <c r="I91" s="25">
        <v>0.25691349372099997</v>
      </c>
      <c r="J91" s="24">
        <v>142243</v>
      </c>
      <c r="K91" s="24">
        <v>4841</v>
      </c>
      <c r="L91" s="17">
        <v>320428908.94</v>
      </c>
      <c r="M91" s="17">
        <v>199589081.09999999</v>
      </c>
      <c r="N91" s="17">
        <v>76917643.010000005</v>
      </c>
      <c r="O91" s="17">
        <v>8232000</v>
      </c>
      <c r="P91" s="17">
        <v>111.56</v>
      </c>
      <c r="Q91" s="17">
        <v>76200934.459999993</v>
      </c>
      <c r="R91" s="17">
        <v>3938577.58</v>
      </c>
    </row>
    <row r="92" spans="1:18" x14ac:dyDescent="0.45">
      <c r="A92">
        <v>9</v>
      </c>
      <c r="B92">
        <v>2012</v>
      </c>
      <c r="C92" t="s">
        <v>18</v>
      </c>
      <c r="D92">
        <v>1001</v>
      </c>
      <c r="E92" s="24">
        <v>224975</v>
      </c>
      <c r="F92" s="24">
        <v>19380</v>
      </c>
      <c r="G92" s="24">
        <v>24810</v>
      </c>
      <c r="H92" s="24">
        <v>1350</v>
      </c>
      <c r="I92" s="25">
        <v>0.60006667407500003</v>
      </c>
      <c r="J92" s="24">
        <v>2544</v>
      </c>
      <c r="K92">
        <v>899</v>
      </c>
      <c r="L92" s="17">
        <v>32263519</v>
      </c>
      <c r="M92" s="17">
        <v>9328079</v>
      </c>
      <c r="N92" s="17">
        <v>9257194</v>
      </c>
      <c r="O92" s="17">
        <v>911057.87</v>
      </c>
      <c r="P92" s="17">
        <v>143.41</v>
      </c>
      <c r="Q92" s="17">
        <v>3946558.52</v>
      </c>
      <c r="R92" s="17">
        <v>539222.49</v>
      </c>
    </row>
    <row r="93" spans="1:18" x14ac:dyDescent="0.45">
      <c r="A93">
        <v>9</v>
      </c>
      <c r="B93">
        <v>2012</v>
      </c>
      <c r="C93" t="s">
        <v>19</v>
      </c>
      <c r="D93">
        <v>1006</v>
      </c>
      <c r="E93" s="24">
        <v>195721</v>
      </c>
      <c r="F93" s="24">
        <v>15242</v>
      </c>
      <c r="G93" s="24">
        <v>18730</v>
      </c>
      <c r="H93">
        <v>991</v>
      </c>
      <c r="I93" s="25">
        <v>0.50633299441599999</v>
      </c>
      <c r="J93" s="24">
        <v>6997</v>
      </c>
      <c r="K93">
        <v>131</v>
      </c>
      <c r="L93" s="17">
        <v>37241493.549999997</v>
      </c>
      <c r="M93" s="17">
        <v>6276794.04</v>
      </c>
      <c r="N93" s="17">
        <v>5183899</v>
      </c>
      <c r="O93" s="17">
        <v>628453.6</v>
      </c>
      <c r="P93" s="17">
        <v>190.28</v>
      </c>
      <c r="Q93" s="17">
        <v>6829206</v>
      </c>
      <c r="R93" s="17">
        <v>275915.99</v>
      </c>
    </row>
    <row r="94" spans="1:18" x14ac:dyDescent="0.45">
      <c r="A94">
        <v>9</v>
      </c>
      <c r="B94">
        <v>2012</v>
      </c>
      <c r="C94" t="s">
        <v>20</v>
      </c>
      <c r="D94">
        <v>3120</v>
      </c>
      <c r="E94" s="24">
        <v>460729</v>
      </c>
      <c r="F94" s="24">
        <v>20814</v>
      </c>
      <c r="G94" s="24">
        <v>12204</v>
      </c>
      <c r="H94" s="24">
        <v>1424</v>
      </c>
      <c r="I94" s="25">
        <v>0.30907540007200002</v>
      </c>
      <c r="J94" s="24">
        <v>15322</v>
      </c>
      <c r="K94" s="24">
        <v>1829</v>
      </c>
      <c r="L94" s="17">
        <v>14307549.529999999</v>
      </c>
      <c r="M94" s="17">
        <v>7669081.7199999997</v>
      </c>
      <c r="N94" s="17">
        <v>3303824.01</v>
      </c>
      <c r="O94" s="17">
        <v>491933.44</v>
      </c>
      <c r="P94" s="17">
        <v>31.05</v>
      </c>
      <c r="Q94" s="17">
        <v>6470081.5499999998</v>
      </c>
      <c r="R94" s="17">
        <v>885213.43</v>
      </c>
    </row>
    <row r="95" spans="1:18" x14ac:dyDescent="0.45">
      <c r="A95">
        <v>9</v>
      </c>
      <c r="B95">
        <v>2012</v>
      </c>
      <c r="C95" t="s">
        <v>21</v>
      </c>
      <c r="D95">
        <v>1003</v>
      </c>
      <c r="E95" s="24">
        <v>515086</v>
      </c>
      <c r="F95" s="24">
        <v>63557</v>
      </c>
      <c r="G95" s="24">
        <v>1890</v>
      </c>
      <c r="H95" s="24">
        <v>1020</v>
      </c>
      <c r="I95" s="25">
        <v>0.198025184144</v>
      </c>
      <c r="J95" s="24">
        <v>18943</v>
      </c>
      <c r="K95">
        <v>847</v>
      </c>
      <c r="L95" s="17">
        <v>20467152</v>
      </c>
      <c r="M95" s="17">
        <v>25883141</v>
      </c>
      <c r="N95" s="17">
        <v>909754</v>
      </c>
      <c r="O95" s="17">
        <v>1205000</v>
      </c>
      <c r="P95" s="17">
        <v>39.74</v>
      </c>
      <c r="Q95" s="17">
        <v>15107284</v>
      </c>
      <c r="R95" s="17">
        <v>634089</v>
      </c>
    </row>
    <row r="96" spans="1:18" x14ac:dyDescent="0.45">
      <c r="A96">
        <v>9</v>
      </c>
      <c r="B96">
        <v>2012</v>
      </c>
      <c r="C96" t="s">
        <v>22</v>
      </c>
      <c r="D96">
        <v>1007</v>
      </c>
      <c r="E96" s="24">
        <v>610516</v>
      </c>
      <c r="F96" s="24">
        <v>67567</v>
      </c>
      <c r="G96" s="24">
        <v>38920</v>
      </c>
      <c r="H96" s="24">
        <v>1410</v>
      </c>
      <c r="I96" s="25">
        <v>0.230952178157</v>
      </c>
      <c r="J96" s="24">
        <v>39907</v>
      </c>
      <c r="K96" s="24">
        <v>2244</v>
      </c>
      <c r="L96" s="17">
        <v>34851428.520000003</v>
      </c>
      <c r="M96" s="17">
        <v>42452074.25</v>
      </c>
      <c r="N96" s="17">
        <v>8005498.4400000004</v>
      </c>
      <c r="O96" s="17">
        <v>716839.99</v>
      </c>
      <c r="P96" s="17">
        <v>57.09</v>
      </c>
      <c r="Q96" s="17">
        <v>33327689.02</v>
      </c>
      <c r="R96" s="17">
        <v>911663.89</v>
      </c>
    </row>
    <row r="97" spans="1:18" x14ac:dyDescent="0.45">
      <c r="A97">
        <v>9</v>
      </c>
      <c r="B97">
        <v>2012</v>
      </c>
      <c r="C97" t="s">
        <v>23</v>
      </c>
      <c r="D97">
        <v>3010</v>
      </c>
      <c r="E97" s="24">
        <v>924795</v>
      </c>
      <c r="F97" s="24">
        <v>147063</v>
      </c>
      <c r="G97" s="24">
        <v>53554</v>
      </c>
      <c r="H97" s="24">
        <v>3266</v>
      </c>
      <c r="I97" s="25">
        <v>0.35315934882900002</v>
      </c>
      <c r="J97" s="24">
        <v>24760</v>
      </c>
      <c r="K97" s="24">
        <v>4994</v>
      </c>
      <c r="L97" s="17">
        <v>35756233.100000001</v>
      </c>
      <c r="M97" s="17">
        <v>52286240</v>
      </c>
      <c r="N97" s="17">
        <v>27845726.989999998</v>
      </c>
      <c r="O97" s="17">
        <v>1535627.59</v>
      </c>
      <c r="P97" s="17">
        <v>38.659999999999997</v>
      </c>
      <c r="Q97" s="17">
        <v>19705472.41</v>
      </c>
      <c r="R97" s="17">
        <v>2127853.4300000002</v>
      </c>
    </row>
    <row r="98" spans="1:18" x14ac:dyDescent="0.45">
      <c r="A98">
        <v>9</v>
      </c>
      <c r="B98">
        <v>2012</v>
      </c>
      <c r="C98" t="s">
        <v>24</v>
      </c>
      <c r="D98">
        <v>1005</v>
      </c>
      <c r="E98" s="24">
        <v>992902</v>
      </c>
      <c r="F98" s="24">
        <v>106312</v>
      </c>
      <c r="G98" s="24">
        <v>71654</v>
      </c>
      <c r="H98" s="24">
        <v>2828</v>
      </c>
      <c r="I98" s="25">
        <v>0.284821664172</v>
      </c>
      <c r="J98" s="24">
        <v>60787</v>
      </c>
      <c r="K98" s="24">
        <v>3306</v>
      </c>
      <c r="L98" s="17">
        <v>61454637.969999999</v>
      </c>
      <c r="M98" s="17">
        <v>31952823.420000002</v>
      </c>
      <c r="N98" s="17">
        <v>11858534.130000001</v>
      </c>
      <c r="O98" s="17">
        <v>1260653.24</v>
      </c>
      <c r="P98" s="17">
        <v>61.89</v>
      </c>
      <c r="Q98" s="17">
        <v>29519954.469999999</v>
      </c>
      <c r="R98" s="17">
        <v>939370.96</v>
      </c>
    </row>
    <row r="99" spans="1:18" x14ac:dyDescent="0.45">
      <c r="A99">
        <v>9</v>
      </c>
      <c r="B99">
        <v>2012</v>
      </c>
      <c r="C99" t="s">
        <v>25</v>
      </c>
      <c r="D99">
        <v>1004</v>
      </c>
      <c r="E99" s="24">
        <v>1483550</v>
      </c>
      <c r="F99" s="24">
        <v>216519</v>
      </c>
      <c r="G99" s="24">
        <v>100863</v>
      </c>
      <c r="H99" s="24">
        <v>6981</v>
      </c>
      <c r="I99" s="25">
        <v>0.47056047993</v>
      </c>
      <c r="J99" s="24">
        <v>68249</v>
      </c>
      <c r="K99" s="24">
        <v>6820</v>
      </c>
      <c r="L99" s="17">
        <v>169490166.46000001</v>
      </c>
      <c r="M99" s="17">
        <v>203450566.31999999</v>
      </c>
      <c r="N99" s="17">
        <v>60990003</v>
      </c>
      <c r="O99" s="17">
        <v>7552301</v>
      </c>
      <c r="P99" s="17">
        <v>114.25</v>
      </c>
      <c r="Q99" s="17">
        <v>69765684</v>
      </c>
      <c r="R99" s="17">
        <v>4688680.88</v>
      </c>
    </row>
    <row r="100" spans="1:18" x14ac:dyDescent="0.45">
      <c r="A100">
        <v>9</v>
      </c>
      <c r="B100">
        <v>2012</v>
      </c>
      <c r="C100" t="s">
        <v>26</v>
      </c>
      <c r="D100">
        <v>1002</v>
      </c>
      <c r="E100" s="24">
        <v>2882687</v>
      </c>
      <c r="F100" s="24">
        <v>242807</v>
      </c>
      <c r="G100" s="24">
        <v>250583</v>
      </c>
      <c r="H100" s="24">
        <v>9288</v>
      </c>
      <c r="I100" s="25">
        <v>0.32219939244200002</v>
      </c>
      <c r="J100" s="24">
        <v>144969</v>
      </c>
      <c r="K100" s="24">
        <v>5216</v>
      </c>
      <c r="L100" s="17">
        <v>387214148.95999998</v>
      </c>
      <c r="M100" s="17">
        <v>229929958.55000001</v>
      </c>
      <c r="N100" s="17">
        <v>95948596.989999995</v>
      </c>
      <c r="O100" s="17">
        <v>11016000</v>
      </c>
      <c r="P100" s="17">
        <v>134.32</v>
      </c>
      <c r="Q100" s="17">
        <v>79980814</v>
      </c>
      <c r="R100" s="17">
        <v>4156431.97</v>
      </c>
    </row>
    <row r="101" spans="1:18" x14ac:dyDescent="0.45">
      <c r="A101">
        <v>12</v>
      </c>
      <c r="B101">
        <v>2012</v>
      </c>
      <c r="C101" t="s">
        <v>18</v>
      </c>
      <c r="D101">
        <v>1001</v>
      </c>
      <c r="E101" s="24">
        <v>225535</v>
      </c>
      <c r="F101" s="24">
        <v>20708</v>
      </c>
      <c r="G101" s="24">
        <v>25068</v>
      </c>
      <c r="H101">
        <v>307</v>
      </c>
      <c r="I101" s="25">
        <v>0.13612077948000001</v>
      </c>
      <c r="J101" s="24">
        <v>2873</v>
      </c>
      <c r="K101" s="24">
        <v>1229</v>
      </c>
      <c r="L101" s="17">
        <v>28968022</v>
      </c>
      <c r="M101" s="17">
        <v>8925763</v>
      </c>
      <c r="N101" s="17">
        <v>8003322.3399999999</v>
      </c>
      <c r="O101" s="17">
        <v>211027.68</v>
      </c>
      <c r="P101" s="17">
        <v>128.44</v>
      </c>
      <c r="Q101" s="17">
        <v>4059590.36</v>
      </c>
      <c r="R101" s="17">
        <v>689114.02</v>
      </c>
    </row>
    <row r="102" spans="1:18" x14ac:dyDescent="0.45">
      <c r="A102">
        <v>12</v>
      </c>
      <c r="B102">
        <v>2012</v>
      </c>
      <c r="C102" t="s">
        <v>19</v>
      </c>
      <c r="D102">
        <v>1006</v>
      </c>
      <c r="E102" s="24">
        <v>195732</v>
      </c>
      <c r="F102" s="24">
        <v>17130</v>
      </c>
      <c r="G102" s="24">
        <v>16453</v>
      </c>
      <c r="H102">
        <v>0</v>
      </c>
      <c r="I102" s="25">
        <v>0</v>
      </c>
      <c r="J102" s="24">
        <v>6421</v>
      </c>
      <c r="K102">
        <v>48</v>
      </c>
      <c r="L102" s="17">
        <v>47462479</v>
      </c>
      <c r="M102" s="17">
        <v>6994806</v>
      </c>
      <c r="N102" s="17">
        <v>4600919</v>
      </c>
      <c r="O102" s="17">
        <v>0</v>
      </c>
      <c r="P102" s="17">
        <v>242.49</v>
      </c>
      <c r="Q102" s="17">
        <v>6264006</v>
      </c>
      <c r="R102" s="17">
        <v>188141</v>
      </c>
    </row>
    <row r="103" spans="1:18" x14ac:dyDescent="0.45">
      <c r="A103">
        <v>12</v>
      </c>
      <c r="B103">
        <v>2012</v>
      </c>
      <c r="C103" t="s">
        <v>20</v>
      </c>
      <c r="D103">
        <v>3120</v>
      </c>
      <c r="E103" s="24">
        <v>466110</v>
      </c>
      <c r="F103" s="24">
        <v>16654</v>
      </c>
      <c r="G103" s="24">
        <v>13856</v>
      </c>
      <c r="H103">
        <v>186</v>
      </c>
      <c r="I103" s="25">
        <v>3.9904743515E-2</v>
      </c>
      <c r="J103" s="24">
        <v>12572</v>
      </c>
      <c r="K103" s="24">
        <v>1459</v>
      </c>
      <c r="L103" s="17">
        <v>42765931.950000003</v>
      </c>
      <c r="M103" s="17">
        <v>7849781.1500000004</v>
      </c>
      <c r="N103" s="17">
        <v>4018584.91</v>
      </c>
      <c r="O103" s="17">
        <v>94023.31</v>
      </c>
      <c r="P103" s="17">
        <v>91.75</v>
      </c>
      <c r="Q103" s="17">
        <v>6167056.8300000001</v>
      </c>
      <c r="R103" s="17">
        <v>-616991.17000000004</v>
      </c>
    </row>
    <row r="104" spans="1:18" x14ac:dyDescent="0.45">
      <c r="A104">
        <v>12</v>
      </c>
      <c r="B104">
        <v>2012</v>
      </c>
      <c r="C104" t="s">
        <v>21</v>
      </c>
      <c r="D104">
        <v>1003</v>
      </c>
      <c r="E104" s="24">
        <v>516849</v>
      </c>
      <c r="F104" s="24">
        <v>78293</v>
      </c>
      <c r="G104">
        <v>0</v>
      </c>
      <c r="H104">
        <v>0</v>
      </c>
      <c r="I104" s="25">
        <v>0</v>
      </c>
      <c r="J104" s="24">
        <v>16865</v>
      </c>
      <c r="K104" s="24">
        <v>1149</v>
      </c>
      <c r="L104" s="17">
        <v>52855605</v>
      </c>
      <c r="M104" s="17">
        <v>28798387</v>
      </c>
      <c r="N104" s="17">
        <v>0</v>
      </c>
      <c r="O104" s="17">
        <v>0</v>
      </c>
      <c r="P104" s="17">
        <v>102.27</v>
      </c>
      <c r="Q104" s="17">
        <v>13418305</v>
      </c>
      <c r="R104" s="17">
        <v>664582</v>
      </c>
    </row>
    <row r="105" spans="1:18" x14ac:dyDescent="0.45">
      <c r="A105">
        <v>12</v>
      </c>
      <c r="B105">
        <v>2012</v>
      </c>
      <c r="C105" t="s">
        <v>22</v>
      </c>
      <c r="D105">
        <v>1007</v>
      </c>
      <c r="E105" s="24">
        <v>611836</v>
      </c>
      <c r="F105" s="24">
        <v>66418</v>
      </c>
      <c r="G105" s="24">
        <v>40760</v>
      </c>
      <c r="H105">
        <v>420</v>
      </c>
      <c r="I105" s="25">
        <v>6.8645846272999994E-2</v>
      </c>
      <c r="J105" s="24">
        <v>38672</v>
      </c>
      <c r="K105" s="24">
        <v>2362</v>
      </c>
      <c r="L105" s="17">
        <v>50151583.060000002</v>
      </c>
      <c r="M105" s="17">
        <v>39185332.359999999</v>
      </c>
      <c r="N105" s="17">
        <v>8694084.5</v>
      </c>
      <c r="O105" s="17">
        <v>296482.03000000003</v>
      </c>
      <c r="P105" s="17">
        <v>81.97</v>
      </c>
      <c r="Q105" s="17">
        <v>31862062.82</v>
      </c>
      <c r="R105" s="17">
        <v>875689.64</v>
      </c>
    </row>
    <row r="106" spans="1:18" x14ac:dyDescent="0.45">
      <c r="A106">
        <v>12</v>
      </c>
      <c r="B106">
        <v>2012</v>
      </c>
      <c r="C106" t="s">
        <v>23</v>
      </c>
      <c r="D106">
        <v>3010</v>
      </c>
      <c r="E106" s="24">
        <v>924820</v>
      </c>
      <c r="F106" s="24">
        <v>171811</v>
      </c>
      <c r="G106" s="24">
        <v>22697</v>
      </c>
      <c r="H106">
        <v>9</v>
      </c>
      <c r="I106" s="25">
        <v>9.7316234499999999E-4</v>
      </c>
      <c r="J106" s="24">
        <v>17196</v>
      </c>
      <c r="K106" s="24">
        <v>4608</v>
      </c>
      <c r="L106" s="17">
        <v>93441979.670000002</v>
      </c>
      <c r="M106" s="17">
        <v>54204502</v>
      </c>
      <c r="N106" s="17">
        <v>19568777</v>
      </c>
      <c r="O106" s="17">
        <v>915</v>
      </c>
      <c r="P106" s="17">
        <v>101.04</v>
      </c>
      <c r="Q106" s="17">
        <v>15740389</v>
      </c>
      <c r="R106" s="17">
        <v>483887.07</v>
      </c>
    </row>
    <row r="107" spans="1:18" x14ac:dyDescent="0.45">
      <c r="A107">
        <v>12</v>
      </c>
      <c r="B107">
        <v>2012</v>
      </c>
      <c r="C107" t="s">
        <v>24</v>
      </c>
      <c r="D107">
        <v>1005</v>
      </c>
      <c r="E107" s="24">
        <v>992878</v>
      </c>
      <c r="F107" s="24">
        <v>107855</v>
      </c>
      <c r="G107" s="24">
        <v>75740</v>
      </c>
      <c r="H107">
        <v>623</v>
      </c>
      <c r="I107" s="25">
        <v>6.2746883303000003E-2</v>
      </c>
      <c r="J107" s="24">
        <v>61759</v>
      </c>
      <c r="K107" s="24">
        <v>3336</v>
      </c>
      <c r="L107" s="17">
        <v>79288083.310000002</v>
      </c>
      <c r="M107" s="17">
        <v>31096160.149999999</v>
      </c>
      <c r="N107" s="17">
        <v>13024455.35</v>
      </c>
      <c r="O107" s="17">
        <v>284319.39</v>
      </c>
      <c r="P107" s="17">
        <v>79.86</v>
      </c>
      <c r="Q107" s="17">
        <v>29212754.289999999</v>
      </c>
      <c r="R107" s="17">
        <v>925614.07</v>
      </c>
    </row>
    <row r="108" spans="1:18" x14ac:dyDescent="0.45">
      <c r="A108">
        <v>12</v>
      </c>
      <c r="B108">
        <v>2012</v>
      </c>
      <c r="C108" t="s">
        <v>25</v>
      </c>
      <c r="D108">
        <v>1004</v>
      </c>
      <c r="E108" s="24">
        <v>1442251</v>
      </c>
      <c r="F108" s="24">
        <v>226902</v>
      </c>
      <c r="G108" s="24">
        <v>87898</v>
      </c>
      <c r="H108">
        <v>365</v>
      </c>
      <c r="I108" s="25">
        <v>2.5307661426000001E-2</v>
      </c>
      <c r="J108" s="24">
        <v>60672</v>
      </c>
      <c r="K108" s="24">
        <v>6227</v>
      </c>
      <c r="L108" s="17">
        <v>201353721.30000001</v>
      </c>
      <c r="M108" s="17">
        <v>201091615.18000001</v>
      </c>
      <c r="N108" s="17">
        <v>45894090</v>
      </c>
      <c r="O108" s="17">
        <v>681829</v>
      </c>
      <c r="P108" s="17">
        <v>139.61000000000001</v>
      </c>
      <c r="Q108" s="17">
        <v>62255400</v>
      </c>
      <c r="R108" s="17">
        <v>3747227.88</v>
      </c>
    </row>
    <row r="109" spans="1:18" x14ac:dyDescent="0.45">
      <c r="A109">
        <v>12</v>
      </c>
      <c r="B109">
        <v>2012</v>
      </c>
      <c r="C109" t="s">
        <v>26</v>
      </c>
      <c r="D109">
        <v>1002</v>
      </c>
      <c r="E109" s="24">
        <v>2885939</v>
      </c>
      <c r="F109" s="24">
        <v>345299</v>
      </c>
      <c r="G109" s="24">
        <v>183613</v>
      </c>
      <c r="H109" s="24">
        <v>3700</v>
      </c>
      <c r="I109" s="25">
        <v>0.12820783807300001</v>
      </c>
      <c r="J109" s="24">
        <v>161519</v>
      </c>
      <c r="K109" s="24">
        <v>5082</v>
      </c>
      <c r="L109" s="17">
        <v>309501969</v>
      </c>
      <c r="M109" s="17">
        <v>273500787.86000001</v>
      </c>
      <c r="N109" s="17">
        <v>64532314.600000001</v>
      </c>
      <c r="O109" s="17">
        <v>4317000</v>
      </c>
      <c r="P109" s="17">
        <v>107.24</v>
      </c>
      <c r="Q109" s="17">
        <v>85329927</v>
      </c>
      <c r="R109" s="17">
        <v>4559931</v>
      </c>
    </row>
    <row r="110" spans="1:18" x14ac:dyDescent="0.45">
      <c r="A110">
        <v>3</v>
      </c>
      <c r="B110">
        <v>2013</v>
      </c>
      <c r="C110" t="s">
        <v>18</v>
      </c>
      <c r="D110">
        <v>1001</v>
      </c>
      <c r="E110" s="24">
        <v>222552</v>
      </c>
      <c r="F110" s="24">
        <v>18748</v>
      </c>
      <c r="G110" s="24">
        <v>26644</v>
      </c>
      <c r="H110">
        <v>554</v>
      </c>
      <c r="I110" s="25">
        <v>0.248930587009</v>
      </c>
      <c r="J110" s="24">
        <v>3294</v>
      </c>
      <c r="K110">
        <v>806</v>
      </c>
      <c r="L110" s="17">
        <v>36386935</v>
      </c>
      <c r="M110" s="17">
        <v>8664670</v>
      </c>
      <c r="N110" s="17">
        <v>10366725</v>
      </c>
      <c r="O110" s="17">
        <v>470803.65</v>
      </c>
      <c r="P110" s="17">
        <v>163.5</v>
      </c>
      <c r="Q110" s="17">
        <v>4930055.47</v>
      </c>
      <c r="R110" s="17">
        <v>188056.95</v>
      </c>
    </row>
    <row r="111" spans="1:18" x14ac:dyDescent="0.45">
      <c r="A111">
        <v>3</v>
      </c>
      <c r="B111">
        <v>2013</v>
      </c>
      <c r="C111" t="s">
        <v>19</v>
      </c>
      <c r="D111">
        <v>1006</v>
      </c>
      <c r="E111" s="24">
        <v>196083</v>
      </c>
      <c r="F111" s="24">
        <v>17021</v>
      </c>
      <c r="G111" s="24">
        <v>16228</v>
      </c>
      <c r="H111">
        <v>598</v>
      </c>
      <c r="I111" s="25">
        <v>0.30497289413200002</v>
      </c>
      <c r="J111" s="24">
        <v>7154</v>
      </c>
      <c r="K111">
        <v>65</v>
      </c>
      <c r="L111" s="17">
        <v>51354513.240000002</v>
      </c>
      <c r="M111" s="17">
        <v>7442413.9000000004</v>
      </c>
      <c r="N111" s="17">
        <v>5685608</v>
      </c>
      <c r="O111" s="17">
        <v>538439.75</v>
      </c>
      <c r="P111" s="17">
        <v>261.89999999999998</v>
      </c>
      <c r="Q111" s="17">
        <v>7153948</v>
      </c>
      <c r="R111" s="17">
        <v>122262.48</v>
      </c>
    </row>
    <row r="112" spans="1:18" x14ac:dyDescent="0.45">
      <c r="A112">
        <v>3</v>
      </c>
      <c r="B112">
        <v>2013</v>
      </c>
      <c r="C112" t="s">
        <v>20</v>
      </c>
      <c r="D112">
        <v>3120</v>
      </c>
      <c r="E112" s="24">
        <v>468555</v>
      </c>
      <c r="F112" s="24">
        <v>17442</v>
      </c>
      <c r="G112" s="24">
        <v>17035</v>
      </c>
      <c r="H112">
        <v>1</v>
      </c>
      <c r="I112" s="25">
        <v>2.13422117E-4</v>
      </c>
      <c r="J112" s="24">
        <v>14432</v>
      </c>
      <c r="K112" s="24">
        <v>1508</v>
      </c>
      <c r="L112" s="17">
        <v>50165597.789999999</v>
      </c>
      <c r="M112" s="17">
        <v>9459633.0800000001</v>
      </c>
      <c r="N112" s="17">
        <v>5963143.4800000004</v>
      </c>
      <c r="O112" s="17">
        <v>0</v>
      </c>
      <c r="P112" s="17">
        <v>107.06</v>
      </c>
      <c r="Q112" s="17">
        <v>6892032.8399999999</v>
      </c>
      <c r="R112" s="17">
        <v>-91849.15</v>
      </c>
    </row>
    <row r="113" spans="1:18" x14ac:dyDescent="0.45">
      <c r="A113">
        <v>3</v>
      </c>
      <c r="B113">
        <v>2013</v>
      </c>
      <c r="C113" t="s">
        <v>21</v>
      </c>
      <c r="D113">
        <v>1003</v>
      </c>
      <c r="E113" s="24">
        <v>516520</v>
      </c>
      <c r="F113" s="24">
        <v>65819</v>
      </c>
      <c r="G113" s="24">
        <v>1529</v>
      </c>
      <c r="H113">
        <v>76</v>
      </c>
      <c r="I113" s="25">
        <v>1.4713854255E-2</v>
      </c>
      <c r="J113" s="24">
        <v>13047</v>
      </c>
      <c r="K113">
        <v>934</v>
      </c>
      <c r="L113" s="17">
        <v>84920693</v>
      </c>
      <c r="M113" s="17">
        <v>29793839</v>
      </c>
      <c r="N113" s="17">
        <v>1249040</v>
      </c>
      <c r="O113" s="17">
        <v>103825</v>
      </c>
      <c r="P113" s="17">
        <v>164.41</v>
      </c>
      <c r="Q113" s="17">
        <v>12154411</v>
      </c>
      <c r="R113" s="17">
        <v>446114</v>
      </c>
    </row>
    <row r="114" spans="1:18" x14ac:dyDescent="0.45">
      <c r="A114">
        <v>3</v>
      </c>
      <c r="B114">
        <v>2013</v>
      </c>
      <c r="C114" t="s">
        <v>22</v>
      </c>
      <c r="D114">
        <v>1007</v>
      </c>
      <c r="E114" s="24">
        <v>612468</v>
      </c>
      <c r="F114" s="24">
        <v>66835</v>
      </c>
      <c r="G114" s="24">
        <v>44472</v>
      </c>
      <c r="H114">
        <v>492</v>
      </c>
      <c r="I114" s="25">
        <v>8.0330727483000006E-2</v>
      </c>
      <c r="J114" s="24">
        <v>42759</v>
      </c>
      <c r="K114" s="24">
        <v>1733</v>
      </c>
      <c r="L114" s="17">
        <v>54863054.25</v>
      </c>
      <c r="M114" s="17">
        <v>38071128.130000003</v>
      </c>
      <c r="N114" s="17">
        <v>12064098.01</v>
      </c>
      <c r="O114" s="17">
        <v>431030.95</v>
      </c>
      <c r="P114" s="17">
        <v>89.58</v>
      </c>
      <c r="Q114" s="17">
        <v>35522813.759999998</v>
      </c>
      <c r="R114" s="17">
        <v>172183.25</v>
      </c>
    </row>
    <row r="115" spans="1:18" x14ac:dyDescent="0.45">
      <c r="A115">
        <v>3</v>
      </c>
      <c r="B115">
        <v>2013</v>
      </c>
      <c r="C115" t="s">
        <v>23</v>
      </c>
      <c r="D115">
        <v>3010</v>
      </c>
      <c r="E115" s="24">
        <v>927834</v>
      </c>
      <c r="F115" s="24">
        <v>133474</v>
      </c>
      <c r="G115" s="24">
        <v>67990</v>
      </c>
      <c r="H115" s="24">
        <v>1866</v>
      </c>
      <c r="I115" s="25">
        <v>0.201113561262</v>
      </c>
      <c r="J115" s="24">
        <v>23680</v>
      </c>
      <c r="K115" s="24">
        <v>3284</v>
      </c>
      <c r="L115" s="17">
        <v>121736550.52</v>
      </c>
      <c r="M115" s="17">
        <v>55951165</v>
      </c>
      <c r="N115" s="17">
        <v>39389669</v>
      </c>
      <c r="O115" s="17">
        <v>574121</v>
      </c>
      <c r="P115" s="17">
        <v>131.21</v>
      </c>
      <c r="Q115" s="17">
        <v>19375978</v>
      </c>
      <c r="R115" s="17">
        <v>331536.93</v>
      </c>
    </row>
    <row r="116" spans="1:18" x14ac:dyDescent="0.45">
      <c r="A116">
        <v>3</v>
      </c>
      <c r="B116">
        <v>2013</v>
      </c>
      <c r="C116" t="s">
        <v>24</v>
      </c>
      <c r="D116">
        <v>1005</v>
      </c>
      <c r="E116" s="24">
        <v>992061</v>
      </c>
      <c r="F116" s="24">
        <v>114408</v>
      </c>
      <c r="G116" s="24">
        <v>74877</v>
      </c>
      <c r="H116">
        <v>425</v>
      </c>
      <c r="I116" s="25">
        <v>4.2840107613999999E-2</v>
      </c>
      <c r="J116" s="24">
        <v>67354</v>
      </c>
      <c r="K116" s="24">
        <v>2310</v>
      </c>
      <c r="L116" s="17">
        <v>82821518.170000002</v>
      </c>
      <c r="M116" s="17">
        <v>29329135.510000002</v>
      </c>
      <c r="N116" s="17">
        <v>16478291.34</v>
      </c>
      <c r="O116" s="17">
        <v>207364.43</v>
      </c>
      <c r="P116" s="17">
        <v>83.48</v>
      </c>
      <c r="Q116" s="17">
        <v>32607562.75</v>
      </c>
      <c r="R116" s="17">
        <v>331574.59999999998</v>
      </c>
    </row>
    <row r="117" spans="1:18" x14ac:dyDescent="0.45">
      <c r="A117">
        <v>3</v>
      </c>
      <c r="B117">
        <v>2013</v>
      </c>
      <c r="C117" t="s">
        <v>25</v>
      </c>
      <c r="D117">
        <v>1004</v>
      </c>
      <c r="E117" s="24">
        <v>1457814</v>
      </c>
      <c r="F117" s="24">
        <v>201728</v>
      </c>
      <c r="G117" s="24">
        <v>98202</v>
      </c>
      <c r="H117">
        <v>965</v>
      </c>
      <c r="I117" s="25">
        <v>6.6195001557000005E-2</v>
      </c>
      <c r="J117" s="24">
        <v>60500</v>
      </c>
      <c r="K117" s="24">
        <v>6220</v>
      </c>
      <c r="L117" s="17">
        <v>203065463.30000001</v>
      </c>
      <c r="M117" s="17">
        <v>199746326.66999999</v>
      </c>
      <c r="N117" s="17">
        <v>57574170</v>
      </c>
      <c r="O117" s="17">
        <v>1615842</v>
      </c>
      <c r="P117" s="17">
        <v>139.29</v>
      </c>
      <c r="Q117" s="17">
        <v>62172033</v>
      </c>
      <c r="R117" s="17">
        <v>2973612.39</v>
      </c>
    </row>
    <row r="118" spans="1:18" x14ac:dyDescent="0.45">
      <c r="A118">
        <v>3</v>
      </c>
      <c r="B118">
        <v>2013</v>
      </c>
      <c r="C118" t="s">
        <v>26</v>
      </c>
      <c r="D118">
        <v>1002</v>
      </c>
      <c r="E118" s="24">
        <v>2891483</v>
      </c>
      <c r="F118" s="24">
        <v>310255</v>
      </c>
      <c r="G118" s="24">
        <v>217244</v>
      </c>
      <c r="H118" s="24">
        <v>7730</v>
      </c>
      <c r="I118" s="25">
        <v>0.26733686485399999</v>
      </c>
      <c r="J118" s="24">
        <v>175475</v>
      </c>
      <c r="K118" s="24">
        <v>3564</v>
      </c>
      <c r="L118" s="17">
        <v>333409060.63999999</v>
      </c>
      <c r="M118" s="17">
        <v>264399919.68000001</v>
      </c>
      <c r="N118" s="17">
        <v>89507644.799999997</v>
      </c>
      <c r="O118" s="17">
        <v>8792000</v>
      </c>
      <c r="P118" s="17">
        <v>115.31</v>
      </c>
      <c r="Q118" s="17">
        <v>97842469.489999995</v>
      </c>
      <c r="R118" s="17">
        <v>3611860.06</v>
      </c>
    </row>
    <row r="119" spans="1:18" x14ac:dyDescent="0.45">
      <c r="A119">
        <v>6</v>
      </c>
      <c r="B119">
        <v>2013</v>
      </c>
      <c r="C119" t="s">
        <v>18</v>
      </c>
      <c r="D119">
        <v>1001</v>
      </c>
      <c r="E119" s="24">
        <v>221478</v>
      </c>
      <c r="F119" s="24">
        <v>21433</v>
      </c>
      <c r="G119" s="24">
        <v>26190</v>
      </c>
      <c r="H119" s="24">
        <v>1296</v>
      </c>
      <c r="I119" s="25">
        <v>0.58515969983500005</v>
      </c>
      <c r="J119" s="24">
        <v>4729</v>
      </c>
      <c r="K119">
        <v>837</v>
      </c>
      <c r="L119" s="17">
        <v>23842446</v>
      </c>
      <c r="M119" s="17">
        <v>10575019</v>
      </c>
      <c r="N119" s="17">
        <v>9423094</v>
      </c>
      <c r="O119" s="17">
        <v>1225797.67</v>
      </c>
      <c r="P119" s="17">
        <v>107.65</v>
      </c>
      <c r="Q119" s="17">
        <v>6863680.3899999997</v>
      </c>
      <c r="R119" s="17">
        <v>310041.43</v>
      </c>
    </row>
    <row r="120" spans="1:18" x14ac:dyDescent="0.45">
      <c r="A120">
        <v>6</v>
      </c>
      <c r="B120">
        <v>2013</v>
      </c>
      <c r="C120" t="s">
        <v>19</v>
      </c>
      <c r="D120">
        <v>1006</v>
      </c>
      <c r="E120" s="24">
        <v>196077</v>
      </c>
      <c r="F120" s="24">
        <v>17429</v>
      </c>
      <c r="G120" s="24">
        <v>15164</v>
      </c>
      <c r="H120" s="24">
        <v>1237</v>
      </c>
      <c r="I120" s="25">
        <v>0.63087460538499995</v>
      </c>
      <c r="J120" s="24">
        <v>8189</v>
      </c>
      <c r="K120">
        <v>158</v>
      </c>
      <c r="L120" s="17">
        <v>33816815.93</v>
      </c>
      <c r="M120" s="17">
        <v>7951904.4299999997</v>
      </c>
      <c r="N120" s="17">
        <v>4033991</v>
      </c>
      <c r="O120" s="17">
        <v>894895.53</v>
      </c>
      <c r="P120" s="17">
        <v>172.47</v>
      </c>
      <c r="Q120" s="17">
        <v>8103243</v>
      </c>
      <c r="R120" s="17">
        <v>294471.65000000002</v>
      </c>
    </row>
    <row r="121" spans="1:18" x14ac:dyDescent="0.45">
      <c r="A121">
        <v>6</v>
      </c>
      <c r="B121">
        <v>2013</v>
      </c>
      <c r="C121" t="s">
        <v>20</v>
      </c>
      <c r="D121">
        <v>3120</v>
      </c>
      <c r="E121" s="24">
        <v>467146</v>
      </c>
      <c r="F121" s="24">
        <v>22964</v>
      </c>
      <c r="G121" s="24">
        <v>19371</v>
      </c>
      <c r="H121" s="24">
        <v>3547</v>
      </c>
      <c r="I121" s="25">
        <v>0.75929152770200004</v>
      </c>
      <c r="J121" s="24">
        <v>19827</v>
      </c>
      <c r="K121" s="24">
        <v>2365</v>
      </c>
      <c r="L121" s="17">
        <v>21987279.329999998</v>
      </c>
      <c r="M121" s="17">
        <v>9941413.6699999999</v>
      </c>
      <c r="N121" s="17">
        <v>5923660.4199999999</v>
      </c>
      <c r="O121" s="17">
        <v>1612257.37</v>
      </c>
      <c r="P121" s="17">
        <v>47.07</v>
      </c>
      <c r="Q121" s="17">
        <v>8181217.4000000004</v>
      </c>
      <c r="R121" s="17">
        <v>1391383.57</v>
      </c>
    </row>
    <row r="122" spans="1:18" x14ac:dyDescent="0.45">
      <c r="A122">
        <v>6</v>
      </c>
      <c r="B122">
        <v>2013</v>
      </c>
      <c r="C122" t="s">
        <v>21</v>
      </c>
      <c r="D122">
        <v>1003</v>
      </c>
      <c r="E122" s="24">
        <v>518443</v>
      </c>
      <c r="F122" s="24">
        <v>69631</v>
      </c>
      <c r="G122" s="24">
        <v>1832</v>
      </c>
      <c r="H122" s="24">
        <v>1187</v>
      </c>
      <c r="I122" s="25">
        <v>0.22895477419900001</v>
      </c>
      <c r="J122" s="24">
        <v>23897</v>
      </c>
      <c r="K122">
        <v>882</v>
      </c>
      <c r="L122" s="17">
        <v>29008262</v>
      </c>
      <c r="M122" s="17">
        <v>33462567</v>
      </c>
      <c r="N122" s="17">
        <v>1455516</v>
      </c>
      <c r="O122" s="17">
        <v>1509180</v>
      </c>
      <c r="P122" s="17">
        <v>55.95</v>
      </c>
      <c r="Q122" s="17">
        <v>20192200</v>
      </c>
      <c r="R122" s="17">
        <v>488063</v>
      </c>
    </row>
    <row r="123" spans="1:18" x14ac:dyDescent="0.45">
      <c r="A123">
        <v>6</v>
      </c>
      <c r="B123">
        <v>2013</v>
      </c>
      <c r="C123" t="s">
        <v>22</v>
      </c>
      <c r="D123">
        <v>1007</v>
      </c>
      <c r="E123" s="24">
        <v>612317</v>
      </c>
      <c r="F123" s="24">
        <v>71641</v>
      </c>
      <c r="G123" s="24">
        <v>40345</v>
      </c>
      <c r="H123" s="24">
        <v>1174</v>
      </c>
      <c r="I123" s="25">
        <v>0.191730753842</v>
      </c>
      <c r="J123" s="24">
        <v>44874</v>
      </c>
      <c r="K123" s="24">
        <v>2075</v>
      </c>
      <c r="L123" s="17">
        <v>36201809</v>
      </c>
      <c r="M123" s="17">
        <v>43674533.18</v>
      </c>
      <c r="N123" s="17">
        <v>10280421.57</v>
      </c>
      <c r="O123" s="17">
        <v>906624.75</v>
      </c>
      <c r="P123" s="17">
        <v>59.12</v>
      </c>
      <c r="Q123" s="17">
        <v>35976711.57</v>
      </c>
      <c r="R123" s="17">
        <v>1359833.87</v>
      </c>
    </row>
    <row r="124" spans="1:18" x14ac:dyDescent="0.45">
      <c r="A124">
        <v>6</v>
      </c>
      <c r="B124">
        <v>2013</v>
      </c>
      <c r="C124" t="s">
        <v>23</v>
      </c>
      <c r="D124">
        <v>3010</v>
      </c>
      <c r="E124" s="24">
        <v>922690</v>
      </c>
      <c r="F124" s="24">
        <v>154076</v>
      </c>
      <c r="G124" s="24">
        <v>61323</v>
      </c>
      <c r="H124" s="24">
        <v>3190</v>
      </c>
      <c r="I124" s="25">
        <v>0.34572825109200001</v>
      </c>
      <c r="J124" s="24">
        <v>30202</v>
      </c>
      <c r="K124" s="24">
        <v>4409</v>
      </c>
      <c r="L124" s="17">
        <v>48890616.039999999</v>
      </c>
      <c r="M124" s="17">
        <v>62526067</v>
      </c>
      <c r="N124" s="17">
        <v>35067998</v>
      </c>
      <c r="O124" s="17">
        <v>2482444</v>
      </c>
      <c r="P124" s="17">
        <v>52.99</v>
      </c>
      <c r="Q124" s="17">
        <v>23869895</v>
      </c>
      <c r="R124" s="17">
        <v>924615.29</v>
      </c>
    </row>
    <row r="125" spans="1:18" x14ac:dyDescent="0.45">
      <c r="A125">
        <v>6</v>
      </c>
      <c r="B125">
        <v>2013</v>
      </c>
      <c r="C125" t="s">
        <v>24</v>
      </c>
      <c r="D125">
        <v>1005</v>
      </c>
      <c r="E125" s="24">
        <v>993182</v>
      </c>
      <c r="F125" s="24">
        <v>116652</v>
      </c>
      <c r="G125" s="24">
        <v>70886</v>
      </c>
      <c r="H125" s="24">
        <v>3236</v>
      </c>
      <c r="I125" s="25">
        <v>0.32582145065099999</v>
      </c>
      <c r="J125" s="24">
        <v>71496</v>
      </c>
      <c r="K125" s="24">
        <v>3042</v>
      </c>
      <c r="L125" s="17">
        <v>61920434</v>
      </c>
      <c r="M125" s="17">
        <v>35600896.560000002</v>
      </c>
      <c r="N125" s="17">
        <v>13245096.84</v>
      </c>
      <c r="O125" s="17">
        <v>1807847.61</v>
      </c>
      <c r="P125" s="17">
        <v>62.35</v>
      </c>
      <c r="Q125" s="17">
        <v>34348612.18</v>
      </c>
      <c r="R125" s="17">
        <v>1331703.8899999999</v>
      </c>
    </row>
    <row r="126" spans="1:18" x14ac:dyDescent="0.45">
      <c r="A126">
        <v>6</v>
      </c>
      <c r="B126">
        <v>2013</v>
      </c>
      <c r="C126" t="s">
        <v>25</v>
      </c>
      <c r="D126">
        <v>1004</v>
      </c>
      <c r="E126" s="24">
        <v>1487539</v>
      </c>
      <c r="F126" s="24">
        <v>228543</v>
      </c>
      <c r="G126" s="24">
        <v>95481</v>
      </c>
      <c r="H126" s="24">
        <v>6729</v>
      </c>
      <c r="I126" s="25">
        <v>0.45235788776000002</v>
      </c>
      <c r="J126" s="24">
        <v>70713</v>
      </c>
      <c r="K126" s="24">
        <v>6262</v>
      </c>
      <c r="L126" s="17">
        <v>155246737.06</v>
      </c>
      <c r="M126" s="17">
        <v>229182819</v>
      </c>
      <c r="N126" s="17">
        <v>55538882</v>
      </c>
      <c r="O126" s="17">
        <v>9197088</v>
      </c>
      <c r="P126" s="17">
        <v>104.36</v>
      </c>
      <c r="Q126" s="17">
        <v>71264201</v>
      </c>
      <c r="R126" s="17">
        <v>5623176.9299999997</v>
      </c>
    </row>
    <row r="127" spans="1:18" x14ac:dyDescent="0.45">
      <c r="A127">
        <v>6</v>
      </c>
      <c r="B127">
        <v>2013</v>
      </c>
      <c r="C127" t="s">
        <v>26</v>
      </c>
      <c r="D127">
        <v>1002</v>
      </c>
      <c r="E127" s="24">
        <v>2891905</v>
      </c>
      <c r="F127" s="24">
        <v>297959</v>
      </c>
      <c r="G127" s="24">
        <v>218065</v>
      </c>
      <c r="H127" s="24">
        <v>7728</v>
      </c>
      <c r="I127" s="25">
        <v>0.26722869527199999</v>
      </c>
      <c r="J127" s="24">
        <v>162779</v>
      </c>
      <c r="K127" s="24">
        <v>4308</v>
      </c>
      <c r="L127" s="17">
        <v>323508659.01999998</v>
      </c>
      <c r="M127" s="17">
        <v>242735179.16</v>
      </c>
      <c r="N127" s="17">
        <v>89232469.030000001</v>
      </c>
      <c r="O127" s="17">
        <v>10350000</v>
      </c>
      <c r="P127" s="17">
        <v>111.87</v>
      </c>
      <c r="Q127" s="17">
        <v>94713301</v>
      </c>
      <c r="R127" s="17">
        <v>4651794.33</v>
      </c>
    </row>
    <row r="128" spans="1:18" x14ac:dyDescent="0.45">
      <c r="A128">
        <v>9</v>
      </c>
      <c r="B128">
        <v>2013</v>
      </c>
      <c r="C128" t="s">
        <v>18</v>
      </c>
      <c r="D128">
        <v>1001</v>
      </c>
      <c r="E128" s="24">
        <v>218307</v>
      </c>
      <c r="F128" s="24">
        <v>20241</v>
      </c>
      <c r="G128" s="24">
        <v>26316</v>
      </c>
      <c r="H128" s="24">
        <v>1404</v>
      </c>
      <c r="I128" s="25">
        <v>0.64313100358700004</v>
      </c>
      <c r="J128" s="24">
        <v>5641</v>
      </c>
      <c r="K128">
        <v>831</v>
      </c>
      <c r="L128" s="17">
        <v>30557342</v>
      </c>
      <c r="M128" s="17">
        <v>9491817</v>
      </c>
      <c r="N128" s="17">
        <v>9819530</v>
      </c>
      <c r="O128" s="17">
        <v>1080505.07</v>
      </c>
      <c r="P128" s="17">
        <v>139.97</v>
      </c>
      <c r="Q128" s="17">
        <v>8096176.1799999997</v>
      </c>
      <c r="R128" s="17">
        <v>428224.35</v>
      </c>
    </row>
    <row r="129" spans="1:18" x14ac:dyDescent="0.45">
      <c r="A129">
        <v>9</v>
      </c>
      <c r="B129">
        <v>2013</v>
      </c>
      <c r="C129" t="s">
        <v>19</v>
      </c>
      <c r="D129">
        <v>1006</v>
      </c>
      <c r="E129" s="24">
        <v>196121</v>
      </c>
      <c r="F129" s="24">
        <v>16977</v>
      </c>
      <c r="G129" s="24">
        <v>16834</v>
      </c>
      <c r="H129">
        <v>725</v>
      </c>
      <c r="I129" s="25">
        <v>0.36966974469800001</v>
      </c>
      <c r="J129" s="24">
        <v>7738</v>
      </c>
      <c r="K129">
        <v>150</v>
      </c>
      <c r="L129" s="17">
        <v>39136109.420000002</v>
      </c>
      <c r="M129" s="17">
        <v>6934914</v>
      </c>
      <c r="N129" s="17">
        <v>4866277</v>
      </c>
      <c r="O129" s="17">
        <v>506438.57</v>
      </c>
      <c r="P129" s="17">
        <v>199.55</v>
      </c>
      <c r="Q129" s="17">
        <v>7509496</v>
      </c>
      <c r="R129" s="17">
        <v>276829</v>
      </c>
    </row>
    <row r="130" spans="1:18" x14ac:dyDescent="0.45">
      <c r="A130">
        <v>9</v>
      </c>
      <c r="B130">
        <v>2013</v>
      </c>
      <c r="C130" t="s">
        <v>20</v>
      </c>
      <c r="D130">
        <v>3120</v>
      </c>
      <c r="E130" s="24">
        <v>463858</v>
      </c>
      <c r="F130" s="24">
        <v>24273</v>
      </c>
      <c r="G130" s="24">
        <v>15136</v>
      </c>
      <c r="H130" s="24">
        <v>2139</v>
      </c>
      <c r="I130" s="25">
        <v>0.46113250175699999</v>
      </c>
      <c r="J130" s="24">
        <v>19161</v>
      </c>
      <c r="K130" s="24">
        <v>1660</v>
      </c>
      <c r="L130" s="17">
        <v>16148272.689999999</v>
      </c>
      <c r="M130" s="17">
        <v>8845611.1500000004</v>
      </c>
      <c r="N130" s="17">
        <v>4377650.2699999996</v>
      </c>
      <c r="O130" s="17">
        <v>701881.86</v>
      </c>
      <c r="P130" s="17">
        <v>34.81</v>
      </c>
      <c r="Q130" s="17">
        <v>7468129.3799999999</v>
      </c>
      <c r="R130" s="17">
        <v>833334.14</v>
      </c>
    </row>
    <row r="131" spans="1:18" x14ac:dyDescent="0.45">
      <c r="A131">
        <v>9</v>
      </c>
      <c r="B131">
        <v>2013</v>
      </c>
      <c r="C131" t="s">
        <v>21</v>
      </c>
      <c r="D131">
        <v>1003</v>
      </c>
      <c r="E131" s="24">
        <v>518562</v>
      </c>
      <c r="F131" s="24">
        <v>68472</v>
      </c>
      <c r="G131" s="24">
        <v>2358</v>
      </c>
      <c r="H131" s="24">
        <v>1233</v>
      </c>
      <c r="I131" s="25">
        <v>0.23777291818499999</v>
      </c>
      <c r="J131" s="24">
        <v>23603</v>
      </c>
      <c r="K131" s="24">
        <v>1203</v>
      </c>
      <c r="L131" s="17">
        <v>22883624</v>
      </c>
      <c r="M131" s="17">
        <v>31745923</v>
      </c>
      <c r="N131" s="17">
        <v>1414769</v>
      </c>
      <c r="O131" s="17">
        <v>1641453</v>
      </c>
      <c r="P131" s="17">
        <v>44.13</v>
      </c>
      <c r="Q131" s="17">
        <v>19178005</v>
      </c>
      <c r="R131" s="17">
        <v>818736</v>
      </c>
    </row>
    <row r="132" spans="1:18" x14ac:dyDescent="0.45">
      <c r="A132">
        <v>9</v>
      </c>
      <c r="B132">
        <v>2013</v>
      </c>
      <c r="C132" t="s">
        <v>22</v>
      </c>
      <c r="D132">
        <v>1007</v>
      </c>
      <c r="E132" s="24">
        <v>613139</v>
      </c>
      <c r="F132" s="24">
        <v>71720</v>
      </c>
      <c r="G132" s="24">
        <v>43491</v>
      </c>
      <c r="H132">
        <v>875</v>
      </c>
      <c r="I132" s="25">
        <v>0.14270826028</v>
      </c>
      <c r="J132" s="24">
        <v>44974</v>
      </c>
      <c r="K132" s="24">
        <v>3108</v>
      </c>
      <c r="L132" s="17">
        <v>35954593.909999996</v>
      </c>
      <c r="M132" s="17">
        <v>44206269.43</v>
      </c>
      <c r="N132" s="17">
        <v>10405429.02</v>
      </c>
      <c r="O132" s="17">
        <v>622245.16</v>
      </c>
      <c r="P132" s="17">
        <v>58.64</v>
      </c>
      <c r="Q132" s="17">
        <v>35539042.030000001</v>
      </c>
      <c r="R132" s="17">
        <v>1419814.27</v>
      </c>
    </row>
    <row r="133" spans="1:18" x14ac:dyDescent="0.45">
      <c r="A133">
        <v>9</v>
      </c>
      <c r="B133">
        <v>2013</v>
      </c>
      <c r="C133" t="s">
        <v>23</v>
      </c>
      <c r="D133">
        <v>3010</v>
      </c>
      <c r="E133" s="24">
        <v>923867</v>
      </c>
      <c r="F133" s="24">
        <v>159171</v>
      </c>
      <c r="G133" s="24">
        <v>56254</v>
      </c>
      <c r="H133" s="24">
        <v>3717</v>
      </c>
      <c r="I133" s="25">
        <v>0.40233063850099998</v>
      </c>
      <c r="J133" s="24">
        <v>30048</v>
      </c>
      <c r="K133" s="24">
        <v>4217</v>
      </c>
      <c r="L133" s="17">
        <v>37932210.130000003</v>
      </c>
      <c r="M133" s="17">
        <v>55599392</v>
      </c>
      <c r="N133" s="17">
        <v>29244533</v>
      </c>
      <c r="O133" s="17">
        <v>2427728</v>
      </c>
      <c r="P133" s="17">
        <v>41.06</v>
      </c>
      <c r="Q133" s="17">
        <v>21892082</v>
      </c>
      <c r="R133" s="17">
        <v>1262285.1599999999</v>
      </c>
    </row>
    <row r="134" spans="1:18" x14ac:dyDescent="0.45">
      <c r="A134">
        <v>9</v>
      </c>
      <c r="B134">
        <v>2013</v>
      </c>
      <c r="C134" t="s">
        <v>24</v>
      </c>
      <c r="D134">
        <v>1005</v>
      </c>
      <c r="E134" s="24">
        <v>993035</v>
      </c>
      <c r="F134" s="24">
        <v>111711</v>
      </c>
      <c r="G134" s="24">
        <v>81929</v>
      </c>
      <c r="H134" s="24">
        <v>2961</v>
      </c>
      <c r="I134" s="25">
        <v>0.29817680142199998</v>
      </c>
      <c r="J134" s="24">
        <v>72163</v>
      </c>
      <c r="K134" s="24">
        <v>3552</v>
      </c>
      <c r="L134" s="17">
        <v>63969340.409999996</v>
      </c>
      <c r="M134" s="17">
        <v>35442201.920000002</v>
      </c>
      <c r="N134" s="17">
        <v>14865647.050000001</v>
      </c>
      <c r="O134" s="17">
        <v>1333164.23</v>
      </c>
      <c r="P134" s="17">
        <v>64.42</v>
      </c>
      <c r="Q134" s="17">
        <v>33600279.149999999</v>
      </c>
      <c r="R134" s="17">
        <v>1386108.37</v>
      </c>
    </row>
    <row r="135" spans="1:18" x14ac:dyDescent="0.45">
      <c r="A135">
        <v>9</v>
      </c>
      <c r="B135">
        <v>2013</v>
      </c>
      <c r="C135" t="s">
        <v>25</v>
      </c>
      <c r="D135">
        <v>1004</v>
      </c>
      <c r="E135" s="24">
        <v>1492900</v>
      </c>
      <c r="F135" s="24">
        <v>223071</v>
      </c>
      <c r="G135" s="24">
        <v>99064</v>
      </c>
      <c r="H135" s="24">
        <v>6741</v>
      </c>
      <c r="I135" s="25">
        <v>0.45153727644199998</v>
      </c>
      <c r="J135" s="24">
        <v>68399</v>
      </c>
      <c r="K135" s="24">
        <v>5947</v>
      </c>
      <c r="L135" s="17">
        <v>151955973.75</v>
      </c>
      <c r="M135" s="17">
        <v>217779502</v>
      </c>
      <c r="N135" s="17">
        <v>56272393</v>
      </c>
      <c r="O135" s="17">
        <v>8022942</v>
      </c>
      <c r="P135" s="17">
        <v>101.79</v>
      </c>
      <c r="Q135" s="17">
        <v>69251379</v>
      </c>
      <c r="R135" s="17">
        <v>4432922.3899999997</v>
      </c>
    </row>
    <row r="136" spans="1:18" x14ac:dyDescent="0.45">
      <c r="A136">
        <v>9</v>
      </c>
      <c r="B136">
        <v>2013</v>
      </c>
      <c r="C136" t="s">
        <v>26</v>
      </c>
      <c r="D136">
        <v>1002</v>
      </c>
      <c r="E136" s="24">
        <v>2892258</v>
      </c>
      <c r="F136" s="24">
        <v>271975</v>
      </c>
      <c r="G136" s="24">
        <v>264539</v>
      </c>
      <c r="H136" s="24">
        <v>8321</v>
      </c>
      <c r="I136" s="25">
        <v>0.28769909185100001</v>
      </c>
      <c r="J136" s="24">
        <v>168071</v>
      </c>
      <c r="K136" s="24">
        <v>6778</v>
      </c>
      <c r="L136" s="17">
        <v>374301308.95999998</v>
      </c>
      <c r="M136" s="17">
        <v>250069724.91999999</v>
      </c>
      <c r="N136" s="17">
        <v>116571855.78</v>
      </c>
      <c r="O136" s="17">
        <v>11879000</v>
      </c>
      <c r="P136" s="17">
        <v>129.41</v>
      </c>
      <c r="Q136" s="17">
        <v>95647923.370000005</v>
      </c>
      <c r="R136" s="17">
        <v>5975577.4699999997</v>
      </c>
    </row>
    <row r="137" spans="1:18" x14ac:dyDescent="0.45">
      <c r="A137">
        <v>12</v>
      </c>
      <c r="B137">
        <v>2013</v>
      </c>
      <c r="C137" t="s">
        <v>18</v>
      </c>
      <c r="D137">
        <v>1001</v>
      </c>
      <c r="E137" s="24">
        <v>219775</v>
      </c>
      <c r="F137" s="24">
        <v>20484</v>
      </c>
      <c r="G137" s="24">
        <v>25346</v>
      </c>
      <c r="H137">
        <v>247</v>
      </c>
      <c r="I137" s="25">
        <v>0.112387669207</v>
      </c>
      <c r="J137" s="24">
        <v>5685</v>
      </c>
      <c r="K137" s="24">
        <v>1016</v>
      </c>
      <c r="L137" s="17">
        <v>29889526</v>
      </c>
      <c r="M137" s="17">
        <v>9316012</v>
      </c>
      <c r="N137" s="17">
        <v>8634512.4199999999</v>
      </c>
      <c r="O137" s="17">
        <v>237046.7</v>
      </c>
      <c r="P137" s="17">
        <v>136</v>
      </c>
      <c r="Q137" s="17">
        <v>7949222.3700000001</v>
      </c>
      <c r="R137" s="17">
        <v>713672.09</v>
      </c>
    </row>
    <row r="138" spans="1:18" x14ac:dyDescent="0.45">
      <c r="A138">
        <v>12</v>
      </c>
      <c r="B138">
        <v>2013</v>
      </c>
      <c r="C138" t="s">
        <v>19</v>
      </c>
      <c r="D138">
        <v>1006</v>
      </c>
      <c r="E138" s="24">
        <v>196685</v>
      </c>
      <c r="F138" s="24">
        <v>16075</v>
      </c>
      <c r="G138" s="24">
        <v>17434</v>
      </c>
      <c r="H138">
        <v>251</v>
      </c>
      <c r="I138" s="25">
        <v>0.12761522231</v>
      </c>
      <c r="J138" s="24">
        <v>6987</v>
      </c>
      <c r="K138">
        <v>93</v>
      </c>
      <c r="L138" s="17">
        <v>50000993.630000003</v>
      </c>
      <c r="M138" s="17">
        <v>6549220.4699999997</v>
      </c>
      <c r="N138" s="17">
        <v>4719662</v>
      </c>
      <c r="O138" s="17">
        <v>213968</v>
      </c>
      <c r="P138" s="17">
        <v>254.22</v>
      </c>
      <c r="Q138" s="17">
        <v>6759032</v>
      </c>
      <c r="R138" s="17">
        <v>222173.92</v>
      </c>
    </row>
    <row r="139" spans="1:18" x14ac:dyDescent="0.45">
      <c r="A139">
        <v>12</v>
      </c>
      <c r="B139">
        <v>2013</v>
      </c>
      <c r="C139" t="s">
        <v>20</v>
      </c>
      <c r="D139">
        <v>3120</v>
      </c>
      <c r="E139" s="24">
        <v>469401</v>
      </c>
      <c r="F139" s="24">
        <v>19531</v>
      </c>
      <c r="G139" s="24">
        <v>16063</v>
      </c>
      <c r="H139">
        <v>223</v>
      </c>
      <c r="I139" s="25">
        <v>4.7507355118999998E-2</v>
      </c>
      <c r="J139" s="24">
        <v>14696</v>
      </c>
      <c r="K139" s="24">
        <v>1192</v>
      </c>
      <c r="L139" s="17">
        <v>55042644.710000001</v>
      </c>
      <c r="M139" s="17">
        <v>8702170.5399999991</v>
      </c>
      <c r="N139" s="17">
        <v>4782428.9800000004</v>
      </c>
      <c r="O139" s="17">
        <v>68500.78</v>
      </c>
      <c r="P139" s="17">
        <v>117.26</v>
      </c>
      <c r="Q139" s="17">
        <v>6714194.8799999999</v>
      </c>
      <c r="R139" s="17">
        <v>-665794.64</v>
      </c>
    </row>
    <row r="140" spans="1:18" x14ac:dyDescent="0.45">
      <c r="A140">
        <v>12</v>
      </c>
      <c r="B140">
        <v>2013</v>
      </c>
      <c r="C140" t="s">
        <v>21</v>
      </c>
      <c r="D140">
        <v>1003</v>
      </c>
      <c r="E140" s="24">
        <v>489975</v>
      </c>
      <c r="F140" s="24">
        <v>57240</v>
      </c>
      <c r="G140" s="24">
        <v>9687</v>
      </c>
      <c r="H140">
        <v>0</v>
      </c>
      <c r="I140" s="25">
        <v>0</v>
      </c>
      <c r="J140" s="24">
        <v>16989</v>
      </c>
      <c r="K140">
        <v>159</v>
      </c>
      <c r="L140" s="17">
        <v>56906953.409999996</v>
      </c>
      <c r="M140" s="17">
        <v>30888346</v>
      </c>
      <c r="N140" s="17">
        <v>6182798</v>
      </c>
      <c r="O140" s="17">
        <v>0</v>
      </c>
      <c r="P140" s="17">
        <v>116.14</v>
      </c>
      <c r="Q140" s="17">
        <v>8784532</v>
      </c>
      <c r="R140" s="17">
        <v>-12727.47</v>
      </c>
    </row>
    <row r="141" spans="1:18" x14ac:dyDescent="0.45">
      <c r="A141">
        <v>12</v>
      </c>
      <c r="B141">
        <v>2013</v>
      </c>
      <c r="C141" t="s">
        <v>22</v>
      </c>
      <c r="D141">
        <v>1007</v>
      </c>
      <c r="E141" s="24">
        <v>614723</v>
      </c>
      <c r="F141" s="24">
        <v>68811</v>
      </c>
      <c r="G141" s="24">
        <v>47391</v>
      </c>
      <c r="H141">
        <v>136</v>
      </c>
      <c r="I141" s="25">
        <v>2.2123785835E-2</v>
      </c>
      <c r="J141" s="24">
        <v>45152</v>
      </c>
      <c r="K141" s="24">
        <v>2856</v>
      </c>
      <c r="L141" s="17">
        <v>54540972.229999997</v>
      </c>
      <c r="M141" s="17">
        <v>42671344.880000003</v>
      </c>
      <c r="N141" s="17">
        <v>11197711.939999999</v>
      </c>
      <c r="O141" s="17">
        <v>85898.57</v>
      </c>
      <c r="P141" s="17">
        <v>88.72</v>
      </c>
      <c r="Q141" s="17">
        <v>34669649.539999999</v>
      </c>
      <c r="R141" s="17">
        <v>1336133.8799999999</v>
      </c>
    </row>
    <row r="142" spans="1:18" x14ac:dyDescent="0.45">
      <c r="A142">
        <v>12</v>
      </c>
      <c r="B142">
        <v>2013</v>
      </c>
      <c r="C142" t="s">
        <v>23</v>
      </c>
      <c r="D142">
        <v>3010</v>
      </c>
      <c r="E142" s="24">
        <v>921164</v>
      </c>
      <c r="F142" s="24">
        <v>150870</v>
      </c>
      <c r="G142" s="24">
        <v>62746</v>
      </c>
      <c r="H142" s="24">
        <v>1672</v>
      </c>
      <c r="I142" s="25">
        <v>0.181509481482</v>
      </c>
      <c r="J142" s="24">
        <v>24914</v>
      </c>
      <c r="K142" s="24">
        <v>5074</v>
      </c>
      <c r="L142" s="17">
        <v>103323587.06999999</v>
      </c>
      <c r="M142" s="17">
        <v>50725825</v>
      </c>
      <c r="N142" s="17">
        <v>31438882</v>
      </c>
      <c r="O142" s="17">
        <v>511031</v>
      </c>
      <c r="P142" s="17">
        <v>112.17</v>
      </c>
      <c r="Q142" s="17">
        <v>18242986</v>
      </c>
      <c r="R142" s="17">
        <v>1400272.15</v>
      </c>
    </row>
    <row r="143" spans="1:18" x14ac:dyDescent="0.45">
      <c r="A143">
        <v>12</v>
      </c>
      <c r="B143">
        <v>2013</v>
      </c>
      <c r="C143" t="s">
        <v>24</v>
      </c>
      <c r="D143">
        <v>1005</v>
      </c>
      <c r="E143" s="24">
        <v>994188</v>
      </c>
      <c r="F143" s="24">
        <v>108714</v>
      </c>
      <c r="G143" s="24">
        <v>85395</v>
      </c>
      <c r="H143">
        <v>258</v>
      </c>
      <c r="I143" s="25">
        <v>2.5950826202E-2</v>
      </c>
      <c r="J143" s="24">
        <v>71892</v>
      </c>
      <c r="K143" s="24">
        <v>4130</v>
      </c>
      <c r="L143" s="17">
        <v>82459821.840000004</v>
      </c>
      <c r="M143" s="17">
        <v>34612363.880000003</v>
      </c>
      <c r="N143" s="17">
        <v>15165894.01</v>
      </c>
      <c r="O143" s="17">
        <v>93415.9</v>
      </c>
      <c r="P143" s="17">
        <v>82.94</v>
      </c>
      <c r="Q143" s="17">
        <v>32941182.289999999</v>
      </c>
      <c r="R143" s="17">
        <v>1462698.57</v>
      </c>
    </row>
    <row r="144" spans="1:18" x14ac:dyDescent="0.45">
      <c r="A144">
        <v>12</v>
      </c>
      <c r="B144">
        <v>2013</v>
      </c>
      <c r="C144" t="s">
        <v>25</v>
      </c>
      <c r="D144">
        <v>1004</v>
      </c>
      <c r="E144" s="24">
        <v>1470136</v>
      </c>
      <c r="F144" s="24">
        <v>229976</v>
      </c>
      <c r="G144" s="24">
        <v>102031</v>
      </c>
      <c r="H144">
        <v>135</v>
      </c>
      <c r="I144" s="25">
        <v>9.1828239020000004E-3</v>
      </c>
      <c r="J144" s="24">
        <v>56605</v>
      </c>
      <c r="K144" s="24">
        <v>7366</v>
      </c>
      <c r="L144" s="17">
        <v>226208462.13</v>
      </c>
      <c r="M144" s="17">
        <v>215621938</v>
      </c>
      <c r="N144" s="17">
        <v>52246168</v>
      </c>
      <c r="O144" s="17">
        <v>168536</v>
      </c>
      <c r="P144" s="17">
        <v>153.87</v>
      </c>
      <c r="Q144" s="17">
        <v>61544906</v>
      </c>
      <c r="R144" s="17">
        <v>6258551.0199999996</v>
      </c>
    </row>
    <row r="145" spans="1:18" x14ac:dyDescent="0.45">
      <c r="A145">
        <v>12</v>
      </c>
      <c r="B145">
        <v>2013</v>
      </c>
      <c r="C145" t="s">
        <v>26</v>
      </c>
      <c r="D145">
        <v>1002</v>
      </c>
      <c r="E145" s="24">
        <v>2899188</v>
      </c>
      <c r="F145" s="24">
        <v>319260</v>
      </c>
      <c r="G145" s="24">
        <v>231177</v>
      </c>
      <c r="H145" s="24">
        <v>2749</v>
      </c>
      <c r="I145" s="25">
        <v>9.4819652951000005E-2</v>
      </c>
      <c r="J145" s="24">
        <v>175475</v>
      </c>
      <c r="K145" s="24">
        <v>7089</v>
      </c>
      <c r="L145" s="17">
        <v>365778230.54000002</v>
      </c>
      <c r="M145" s="17">
        <v>260113966.36000001</v>
      </c>
      <c r="N145" s="17">
        <v>95041954.459999993</v>
      </c>
      <c r="O145" s="17">
        <v>3257000</v>
      </c>
      <c r="P145" s="17">
        <v>126.17</v>
      </c>
      <c r="Q145" s="17">
        <v>93187340</v>
      </c>
      <c r="R145" s="17">
        <v>5123094.5599999996</v>
      </c>
    </row>
    <row r="146" spans="1:18" x14ac:dyDescent="0.45">
      <c r="A146">
        <v>3</v>
      </c>
      <c r="B146">
        <v>2014</v>
      </c>
      <c r="C146" t="s">
        <v>18</v>
      </c>
      <c r="D146">
        <v>1001</v>
      </c>
      <c r="E146" s="24">
        <v>257296</v>
      </c>
      <c r="F146" s="24">
        <v>20137</v>
      </c>
      <c r="G146" s="24">
        <v>26318</v>
      </c>
      <c r="H146">
        <v>507</v>
      </c>
      <c r="I146" s="25">
        <v>0.19704931285400001</v>
      </c>
      <c r="J146" s="24">
        <v>4940</v>
      </c>
      <c r="K146">
        <v>922</v>
      </c>
      <c r="L146" s="17">
        <v>55050512</v>
      </c>
      <c r="M146" s="17">
        <v>9899096</v>
      </c>
      <c r="N146" s="17">
        <v>13833737.220000001</v>
      </c>
      <c r="O146" s="17">
        <v>481759.4</v>
      </c>
      <c r="P146" s="17">
        <v>213.96</v>
      </c>
      <c r="Q146" s="17">
        <v>7927965.1699999999</v>
      </c>
      <c r="R146" s="17">
        <v>450433.52</v>
      </c>
    </row>
    <row r="147" spans="1:18" x14ac:dyDescent="0.45">
      <c r="A147">
        <v>3</v>
      </c>
      <c r="B147">
        <v>2014</v>
      </c>
      <c r="C147" t="s">
        <v>19</v>
      </c>
      <c r="D147">
        <v>1006</v>
      </c>
      <c r="E147" s="24">
        <v>196656</v>
      </c>
      <c r="F147" s="24">
        <v>18499</v>
      </c>
      <c r="G147" s="24">
        <v>16419</v>
      </c>
      <c r="H147">
        <v>596</v>
      </c>
      <c r="I147" s="25">
        <v>0.30306728500500002</v>
      </c>
      <c r="J147" s="24">
        <v>7309</v>
      </c>
      <c r="K147">
        <v>40</v>
      </c>
      <c r="L147" s="17">
        <v>65133091.740000002</v>
      </c>
      <c r="M147" s="17">
        <v>8694177.25</v>
      </c>
      <c r="N147" s="17">
        <v>6384874</v>
      </c>
      <c r="O147" s="17">
        <v>675137.02</v>
      </c>
      <c r="P147" s="17">
        <v>331.2</v>
      </c>
      <c r="Q147" s="17">
        <v>7488435</v>
      </c>
      <c r="R147" s="17">
        <v>284161.93</v>
      </c>
    </row>
    <row r="148" spans="1:18" x14ac:dyDescent="0.45">
      <c r="A148">
        <v>3</v>
      </c>
      <c r="B148">
        <v>2014</v>
      </c>
      <c r="C148" t="s">
        <v>20</v>
      </c>
      <c r="D148">
        <v>3120</v>
      </c>
      <c r="E148" s="24">
        <v>473111</v>
      </c>
      <c r="F148" s="24">
        <v>22330</v>
      </c>
      <c r="G148" s="24">
        <v>20462</v>
      </c>
      <c r="H148">
        <v>3</v>
      </c>
      <c r="I148" s="25">
        <v>6.3410066600000001E-4</v>
      </c>
      <c r="J148" s="24">
        <v>19028</v>
      </c>
      <c r="K148" s="24">
        <v>1237</v>
      </c>
      <c r="L148" s="17">
        <v>70048450.760000005</v>
      </c>
      <c r="M148" s="17">
        <v>13200415.6</v>
      </c>
      <c r="N148" s="17">
        <v>8570125.0600000005</v>
      </c>
      <c r="O148" s="17">
        <v>1807.42</v>
      </c>
      <c r="P148" s="17">
        <v>148.06</v>
      </c>
      <c r="Q148" s="17">
        <v>9901669.6699999999</v>
      </c>
      <c r="R148" s="17">
        <v>-78422.990000000005</v>
      </c>
    </row>
    <row r="149" spans="1:18" x14ac:dyDescent="0.45">
      <c r="A149">
        <v>3</v>
      </c>
      <c r="B149">
        <v>2014</v>
      </c>
      <c r="C149" t="s">
        <v>21</v>
      </c>
      <c r="D149">
        <v>1003</v>
      </c>
      <c r="E149" s="24">
        <v>481932</v>
      </c>
      <c r="F149" s="24">
        <v>53542</v>
      </c>
      <c r="G149" s="24">
        <v>22336</v>
      </c>
      <c r="H149">
        <v>325</v>
      </c>
      <c r="I149" s="25">
        <v>6.7436899812000003E-2</v>
      </c>
      <c r="J149" s="24">
        <v>8707</v>
      </c>
      <c r="K149" s="24">
        <v>5333</v>
      </c>
      <c r="L149" s="17">
        <v>92515157.370000005</v>
      </c>
      <c r="M149" s="17">
        <v>35774081</v>
      </c>
      <c r="N149" s="17">
        <v>11402648</v>
      </c>
      <c r="O149" s="17">
        <v>351771</v>
      </c>
      <c r="P149" s="17">
        <v>191.97</v>
      </c>
      <c r="Q149" s="17">
        <v>6655725</v>
      </c>
      <c r="R149" s="17">
        <v>5690004.4800000004</v>
      </c>
    </row>
    <row r="150" spans="1:18" x14ac:dyDescent="0.45">
      <c r="A150">
        <v>3</v>
      </c>
      <c r="B150">
        <v>2014</v>
      </c>
      <c r="C150" t="s">
        <v>27</v>
      </c>
      <c r="D150" t="s">
        <v>28</v>
      </c>
      <c r="E150" s="24">
        <v>1035469</v>
      </c>
      <c r="F150" s="24">
        <v>133606</v>
      </c>
      <c r="G150" s="24">
        <v>5939</v>
      </c>
      <c r="H150">
        <v>552</v>
      </c>
      <c r="I150" s="25">
        <v>5.3309176808E-2</v>
      </c>
      <c r="J150" s="24">
        <v>59411</v>
      </c>
      <c r="K150" s="24">
        <v>2568</v>
      </c>
      <c r="L150" s="17">
        <v>161321103</v>
      </c>
      <c r="M150" s="17">
        <v>91420612</v>
      </c>
      <c r="N150" s="17">
        <v>4894834</v>
      </c>
      <c r="O150" s="17">
        <v>1408209</v>
      </c>
      <c r="P150" s="17">
        <v>155.80000000000001</v>
      </c>
      <c r="Q150" s="17">
        <v>65564316</v>
      </c>
      <c r="R150" s="17">
        <v>2500262</v>
      </c>
    </row>
    <row r="151" spans="1:18" x14ac:dyDescent="0.45">
      <c r="A151">
        <v>3</v>
      </c>
      <c r="B151">
        <v>2014</v>
      </c>
      <c r="C151" t="s">
        <v>22</v>
      </c>
      <c r="D151">
        <v>1007</v>
      </c>
      <c r="E151" s="24">
        <v>615025</v>
      </c>
      <c r="F151" s="24">
        <v>68473</v>
      </c>
      <c r="G151" s="24">
        <v>49733</v>
      </c>
      <c r="H151">
        <v>335</v>
      </c>
      <c r="I151" s="25">
        <v>5.4469330514999997E-2</v>
      </c>
      <c r="J151" s="24">
        <v>47443</v>
      </c>
      <c r="K151" s="24">
        <v>1797</v>
      </c>
      <c r="L151" s="17">
        <v>62682930.259999998</v>
      </c>
      <c r="M151" s="17">
        <v>41424504.030000001</v>
      </c>
      <c r="N151" s="17">
        <v>16726151.35</v>
      </c>
      <c r="O151" s="17">
        <v>293351.64</v>
      </c>
      <c r="P151" s="17">
        <v>101.92</v>
      </c>
      <c r="Q151" s="17">
        <v>37515008.390000001</v>
      </c>
      <c r="R151" s="17">
        <v>122661.7</v>
      </c>
    </row>
    <row r="152" spans="1:18" x14ac:dyDescent="0.45">
      <c r="A152">
        <v>3</v>
      </c>
      <c r="B152">
        <v>2014</v>
      </c>
      <c r="C152" t="s">
        <v>23</v>
      </c>
      <c r="D152">
        <v>3010</v>
      </c>
      <c r="E152" s="24">
        <v>929155</v>
      </c>
      <c r="F152" s="24">
        <v>136470</v>
      </c>
      <c r="G152" s="24">
        <v>65824</v>
      </c>
      <c r="H152" s="24">
        <v>1765</v>
      </c>
      <c r="I152" s="25">
        <v>0.189957542068</v>
      </c>
      <c r="J152" s="24">
        <v>25218</v>
      </c>
      <c r="K152" s="24">
        <v>3999</v>
      </c>
      <c r="L152" s="17">
        <v>141032387.40000001</v>
      </c>
      <c r="M152" s="17">
        <v>55927136</v>
      </c>
      <c r="N152" s="17">
        <v>44296528</v>
      </c>
      <c r="O152" s="17">
        <v>686985</v>
      </c>
      <c r="P152" s="17">
        <v>151.79</v>
      </c>
      <c r="Q152" s="17">
        <v>19452365</v>
      </c>
      <c r="R152" s="17">
        <v>524284.47</v>
      </c>
    </row>
    <row r="153" spans="1:18" x14ac:dyDescent="0.45">
      <c r="A153">
        <v>3</v>
      </c>
      <c r="B153">
        <v>2014</v>
      </c>
      <c r="C153" t="s">
        <v>24</v>
      </c>
      <c r="D153">
        <v>1005</v>
      </c>
      <c r="E153" s="24">
        <v>995062</v>
      </c>
      <c r="F153" s="24">
        <v>110046</v>
      </c>
      <c r="G153" s="24">
        <v>83678</v>
      </c>
      <c r="H153">
        <v>518</v>
      </c>
      <c r="I153" s="25">
        <v>5.2057057751000002E-2</v>
      </c>
      <c r="J153" s="24">
        <v>73473</v>
      </c>
      <c r="K153" s="24">
        <v>2416</v>
      </c>
      <c r="L153" s="17">
        <v>103078388.84</v>
      </c>
      <c r="M153" s="17">
        <v>33679911.829999998</v>
      </c>
      <c r="N153" s="17">
        <v>21103517.030000001</v>
      </c>
      <c r="O153" s="17">
        <v>246764.76</v>
      </c>
      <c r="P153" s="17">
        <v>103.59</v>
      </c>
      <c r="Q153" s="17">
        <v>35354519.700000003</v>
      </c>
      <c r="R153" s="17">
        <v>193636.98</v>
      </c>
    </row>
    <row r="154" spans="1:18" x14ac:dyDescent="0.45">
      <c r="A154">
        <v>3</v>
      </c>
      <c r="B154">
        <v>2014</v>
      </c>
      <c r="C154" t="s">
        <v>25</v>
      </c>
      <c r="D154">
        <v>1004</v>
      </c>
      <c r="E154" s="24">
        <v>1481664</v>
      </c>
      <c r="F154" s="24">
        <v>205183</v>
      </c>
      <c r="G154" s="24">
        <v>93266</v>
      </c>
      <c r="H154">
        <v>577</v>
      </c>
      <c r="I154" s="25">
        <v>3.8942702258999998E-2</v>
      </c>
      <c r="J154" s="24">
        <v>56879</v>
      </c>
      <c r="K154" s="24">
        <v>6551</v>
      </c>
      <c r="L154" s="17">
        <v>315891734.20999998</v>
      </c>
      <c r="M154" s="17">
        <v>217738648</v>
      </c>
      <c r="N154" s="17">
        <v>54352554</v>
      </c>
      <c r="O154" s="17">
        <v>1182675</v>
      </c>
      <c r="P154" s="17">
        <v>213.2</v>
      </c>
      <c r="Q154" s="17">
        <v>60276255</v>
      </c>
      <c r="R154" s="17">
        <v>5530341.5300000003</v>
      </c>
    </row>
    <row r="155" spans="1:18" x14ac:dyDescent="0.45">
      <c r="A155">
        <v>3</v>
      </c>
      <c r="B155">
        <v>2014</v>
      </c>
      <c r="C155" t="s">
        <v>26</v>
      </c>
      <c r="D155">
        <v>1002</v>
      </c>
      <c r="E155" s="24">
        <v>2905529</v>
      </c>
      <c r="F155" s="24">
        <v>299761</v>
      </c>
      <c r="G155" s="24">
        <v>231474</v>
      </c>
      <c r="H155" s="24">
        <v>7067</v>
      </c>
      <c r="I155" s="25">
        <v>0.24322593235199999</v>
      </c>
      <c r="J155" s="24">
        <v>159956</v>
      </c>
      <c r="K155" s="24">
        <v>6294</v>
      </c>
      <c r="L155" s="17">
        <v>399395024.01999998</v>
      </c>
      <c r="M155" s="17">
        <v>274197645.55000001</v>
      </c>
      <c r="N155" s="17">
        <v>105151415.25</v>
      </c>
      <c r="O155" s="17">
        <v>9910000</v>
      </c>
      <c r="P155" s="17">
        <v>137.46</v>
      </c>
      <c r="Q155" s="17">
        <v>91013899.200000003</v>
      </c>
      <c r="R155" s="17">
        <v>3477871.43</v>
      </c>
    </row>
    <row r="156" spans="1:18" x14ac:dyDescent="0.45">
      <c r="A156">
        <v>6</v>
      </c>
      <c r="B156">
        <v>2014</v>
      </c>
      <c r="C156" t="s">
        <v>18</v>
      </c>
      <c r="D156">
        <v>1001</v>
      </c>
      <c r="E156" s="24">
        <v>258309</v>
      </c>
      <c r="F156" s="24">
        <v>25568</v>
      </c>
      <c r="G156" s="24">
        <v>25850</v>
      </c>
      <c r="H156" s="24">
        <v>1456</v>
      </c>
      <c r="I156" s="25">
        <v>0.56366599692599995</v>
      </c>
      <c r="J156" s="24">
        <v>8800</v>
      </c>
      <c r="K156">
        <v>654</v>
      </c>
      <c r="L156" s="17">
        <v>25242264</v>
      </c>
      <c r="M156" s="17">
        <v>14501055</v>
      </c>
      <c r="N156" s="17">
        <v>11744044.800000001</v>
      </c>
      <c r="O156" s="17">
        <v>1604594.2</v>
      </c>
      <c r="P156" s="17">
        <v>97.72</v>
      </c>
      <c r="Q156" s="17">
        <v>13264310.630000001</v>
      </c>
      <c r="R156" s="17">
        <v>219295.22</v>
      </c>
    </row>
    <row r="157" spans="1:18" x14ac:dyDescent="0.45">
      <c r="A157">
        <v>6</v>
      </c>
      <c r="B157">
        <v>2014</v>
      </c>
      <c r="C157" t="s">
        <v>19</v>
      </c>
      <c r="D157">
        <v>1006</v>
      </c>
      <c r="E157" s="24">
        <v>196628</v>
      </c>
      <c r="F157" s="24">
        <v>20947</v>
      </c>
      <c r="G157" s="24">
        <v>15530</v>
      </c>
      <c r="H157">
        <v>960</v>
      </c>
      <c r="I157" s="25">
        <v>0.48823158451499998</v>
      </c>
      <c r="J157" s="24">
        <v>9727</v>
      </c>
      <c r="K157">
        <v>184</v>
      </c>
      <c r="L157" s="17">
        <v>34054719.460000001</v>
      </c>
      <c r="M157" s="17">
        <v>10782448.609999999</v>
      </c>
      <c r="N157" s="17">
        <v>4416509</v>
      </c>
      <c r="O157" s="17">
        <v>910737.36</v>
      </c>
      <c r="P157" s="17">
        <v>173.19</v>
      </c>
      <c r="Q157" s="17">
        <v>10457074</v>
      </c>
      <c r="R157" s="17">
        <v>393353.28</v>
      </c>
    </row>
    <row r="158" spans="1:18" x14ac:dyDescent="0.45">
      <c r="A158">
        <v>6</v>
      </c>
      <c r="B158">
        <v>2014</v>
      </c>
      <c r="C158" t="s">
        <v>20</v>
      </c>
      <c r="D158">
        <v>3120</v>
      </c>
      <c r="E158" s="24">
        <v>469170</v>
      </c>
      <c r="F158" s="24">
        <v>30044</v>
      </c>
      <c r="G158" s="24">
        <v>20667</v>
      </c>
      <c r="H158" s="24">
        <v>4190</v>
      </c>
      <c r="I158" s="25">
        <v>0.89306647910100001</v>
      </c>
      <c r="J158" s="24">
        <v>28089</v>
      </c>
      <c r="K158" s="24">
        <v>2236</v>
      </c>
      <c r="L158" s="17">
        <v>19247782.969999999</v>
      </c>
      <c r="M158" s="17">
        <v>14518074.810000001</v>
      </c>
      <c r="N158" s="17">
        <v>7874982.1299999999</v>
      </c>
      <c r="O158" s="17">
        <v>2739226.55</v>
      </c>
      <c r="P158" s="17">
        <v>41.03</v>
      </c>
      <c r="Q158" s="17">
        <v>13196431.9</v>
      </c>
      <c r="R158" s="17">
        <v>937575.7</v>
      </c>
    </row>
    <row r="159" spans="1:18" x14ac:dyDescent="0.45">
      <c r="A159">
        <v>6</v>
      </c>
      <c r="B159">
        <v>2014</v>
      </c>
      <c r="C159" t="s">
        <v>21</v>
      </c>
      <c r="D159">
        <v>1003</v>
      </c>
      <c r="E159" s="24">
        <v>482564</v>
      </c>
      <c r="F159" s="24">
        <v>60017</v>
      </c>
      <c r="G159" s="24">
        <v>19336</v>
      </c>
      <c r="H159" s="24">
        <v>1595</v>
      </c>
      <c r="I159" s="25">
        <v>0.33052610638199997</v>
      </c>
      <c r="J159" s="24">
        <v>13506</v>
      </c>
      <c r="K159">
        <v>951</v>
      </c>
      <c r="L159" s="17">
        <v>36704625</v>
      </c>
      <c r="M159" s="17">
        <v>49890646</v>
      </c>
      <c r="N159" s="17">
        <v>8757210</v>
      </c>
      <c r="O159" s="17">
        <v>1862812</v>
      </c>
      <c r="P159" s="17">
        <v>76.06</v>
      </c>
      <c r="Q159" s="17">
        <v>12006175</v>
      </c>
      <c r="R159" s="17">
        <v>526985.56000000006</v>
      </c>
    </row>
    <row r="160" spans="1:18" x14ac:dyDescent="0.45">
      <c r="A160">
        <v>6</v>
      </c>
      <c r="B160">
        <v>2014</v>
      </c>
      <c r="C160" t="s">
        <v>27</v>
      </c>
      <c r="D160" t="s">
        <v>28</v>
      </c>
      <c r="E160" s="24">
        <v>1036332</v>
      </c>
      <c r="F160" s="24">
        <v>140656</v>
      </c>
      <c r="G160" s="24">
        <v>6944</v>
      </c>
      <c r="H160" s="24">
        <v>2693</v>
      </c>
      <c r="I160" s="25">
        <v>0.25985880972499997</v>
      </c>
      <c r="J160" s="24">
        <v>59316</v>
      </c>
      <c r="K160" s="24">
        <v>1713</v>
      </c>
      <c r="L160" s="17">
        <v>149593178</v>
      </c>
      <c r="M160" s="17">
        <v>97249816</v>
      </c>
      <c r="N160" s="17">
        <v>5930740</v>
      </c>
      <c r="O160" s="17">
        <v>5298089</v>
      </c>
      <c r="P160" s="17">
        <v>144.35</v>
      </c>
      <c r="Q160" s="17">
        <v>69506981</v>
      </c>
      <c r="R160" s="17">
        <v>1673653</v>
      </c>
    </row>
    <row r="161" spans="1:18" x14ac:dyDescent="0.45">
      <c r="A161">
        <v>6</v>
      </c>
      <c r="B161">
        <v>2014</v>
      </c>
      <c r="C161" t="s">
        <v>22</v>
      </c>
      <c r="D161">
        <v>1007</v>
      </c>
      <c r="E161" s="24">
        <v>614392</v>
      </c>
      <c r="F161" s="24">
        <v>73598</v>
      </c>
      <c r="G161" s="24">
        <v>47837</v>
      </c>
      <c r="H161" s="24">
        <v>1448</v>
      </c>
      <c r="I161" s="25">
        <v>0.23568015208500001</v>
      </c>
      <c r="J161" s="24">
        <v>50070</v>
      </c>
      <c r="K161" s="24">
        <v>2330</v>
      </c>
      <c r="L161" s="17">
        <v>39046849.350000001</v>
      </c>
      <c r="M161" s="17">
        <v>50175010.549999997</v>
      </c>
      <c r="N161" s="17">
        <v>14100281.960000001</v>
      </c>
      <c r="O161" s="17">
        <v>959144.15</v>
      </c>
      <c r="P161" s="17">
        <v>63.55</v>
      </c>
      <c r="Q161" s="17">
        <v>39194250.060000002</v>
      </c>
      <c r="R161" s="17">
        <v>1707917.63</v>
      </c>
    </row>
    <row r="162" spans="1:18" x14ac:dyDescent="0.45">
      <c r="A162">
        <v>6</v>
      </c>
      <c r="B162">
        <v>2014</v>
      </c>
      <c r="C162" t="s">
        <v>23</v>
      </c>
      <c r="D162">
        <v>3010</v>
      </c>
      <c r="E162" s="24">
        <v>924110</v>
      </c>
      <c r="F162" s="24">
        <v>157785</v>
      </c>
      <c r="G162" s="24">
        <v>62812</v>
      </c>
      <c r="H162" s="24">
        <v>4252</v>
      </c>
      <c r="I162" s="25">
        <v>0.46011838417500001</v>
      </c>
      <c r="J162" s="24">
        <v>31026</v>
      </c>
      <c r="K162" s="24">
        <v>4309</v>
      </c>
      <c r="L162" s="17">
        <v>50262172.640000001</v>
      </c>
      <c r="M162" s="17">
        <v>64262009</v>
      </c>
      <c r="N162" s="17">
        <v>37205524</v>
      </c>
      <c r="O162" s="17">
        <v>3772163</v>
      </c>
      <c r="P162" s="17">
        <v>54.39</v>
      </c>
      <c r="Q162" s="17">
        <v>24255477</v>
      </c>
      <c r="R162" s="17">
        <v>725273.11</v>
      </c>
    </row>
    <row r="163" spans="1:18" x14ac:dyDescent="0.45">
      <c r="A163">
        <v>6</v>
      </c>
      <c r="B163">
        <v>2014</v>
      </c>
      <c r="C163" t="s">
        <v>24</v>
      </c>
      <c r="D163">
        <v>1005</v>
      </c>
      <c r="E163" s="24">
        <v>995880</v>
      </c>
      <c r="F163" s="24">
        <v>118134</v>
      </c>
      <c r="G163" s="24">
        <v>92142</v>
      </c>
      <c r="H163" s="24">
        <v>3186</v>
      </c>
      <c r="I163" s="25">
        <v>0.31991806241699999</v>
      </c>
      <c r="J163" s="24">
        <v>78288</v>
      </c>
      <c r="K163" s="24">
        <v>3129</v>
      </c>
      <c r="L163" s="17">
        <v>72024160.689999998</v>
      </c>
      <c r="M163" s="17">
        <v>44641752.670000002</v>
      </c>
      <c r="N163" s="17">
        <v>21254926.07</v>
      </c>
      <c r="O163" s="17">
        <v>1867121.35</v>
      </c>
      <c r="P163" s="17">
        <v>72.319999999999993</v>
      </c>
      <c r="Q163" s="17">
        <v>39120354</v>
      </c>
      <c r="R163" s="17">
        <v>1658472.15</v>
      </c>
    </row>
    <row r="164" spans="1:18" x14ac:dyDescent="0.45">
      <c r="A164">
        <v>6</v>
      </c>
      <c r="B164">
        <v>2014</v>
      </c>
      <c r="C164" t="s">
        <v>25</v>
      </c>
      <c r="D164">
        <v>1004</v>
      </c>
      <c r="E164" s="24">
        <v>1493467</v>
      </c>
      <c r="F164" s="24">
        <v>252985</v>
      </c>
      <c r="G164" s="24">
        <v>83529</v>
      </c>
      <c r="H164" s="24">
        <v>11971</v>
      </c>
      <c r="I164" s="25">
        <v>0.801557717713</v>
      </c>
      <c r="J164" s="24">
        <v>73386</v>
      </c>
      <c r="K164" s="24">
        <v>5484</v>
      </c>
      <c r="L164" s="17">
        <v>145031670.99000001</v>
      </c>
      <c r="M164" s="17">
        <v>265946913</v>
      </c>
      <c r="N164" s="17">
        <v>55314226</v>
      </c>
      <c r="O164" s="17">
        <v>16386650</v>
      </c>
      <c r="P164" s="17">
        <v>97.11</v>
      </c>
      <c r="Q164" s="17">
        <v>76121073</v>
      </c>
      <c r="R164" s="17">
        <v>1786537.33</v>
      </c>
    </row>
    <row r="165" spans="1:18" x14ac:dyDescent="0.45">
      <c r="A165">
        <v>6</v>
      </c>
      <c r="B165">
        <v>2014</v>
      </c>
      <c r="C165" t="s">
        <v>26</v>
      </c>
      <c r="D165">
        <v>1002</v>
      </c>
      <c r="E165" s="24">
        <v>2904692</v>
      </c>
      <c r="F165" s="24">
        <v>294817</v>
      </c>
      <c r="G165" s="24">
        <v>213349</v>
      </c>
      <c r="H165" s="24">
        <v>8948</v>
      </c>
      <c r="I165" s="25">
        <v>0.30805331511900003</v>
      </c>
      <c r="J165" s="24">
        <v>160478</v>
      </c>
      <c r="K165" s="24">
        <v>6968</v>
      </c>
      <c r="L165" s="17">
        <v>319905673.29000002</v>
      </c>
      <c r="M165" s="17">
        <v>249501085.16</v>
      </c>
      <c r="N165" s="17">
        <v>90379593.980000004</v>
      </c>
      <c r="O165" s="17">
        <v>12929000</v>
      </c>
      <c r="P165" s="17">
        <v>110.13</v>
      </c>
      <c r="Q165" s="17">
        <v>101800203.48</v>
      </c>
      <c r="R165" s="17">
        <v>4943999.9400000004</v>
      </c>
    </row>
    <row r="166" spans="1:18" x14ac:dyDescent="0.45">
      <c r="A166">
        <v>9</v>
      </c>
      <c r="B166">
        <v>2014</v>
      </c>
      <c r="C166" t="s">
        <v>18</v>
      </c>
      <c r="D166">
        <v>1001</v>
      </c>
      <c r="E166" s="24">
        <v>256866</v>
      </c>
      <c r="F166" s="24">
        <v>22324</v>
      </c>
      <c r="G166" s="24">
        <v>24662</v>
      </c>
      <c r="H166" s="24">
        <v>1578</v>
      </c>
      <c r="I166" s="25">
        <v>0.614328093247</v>
      </c>
      <c r="J166" s="24">
        <v>8692</v>
      </c>
      <c r="K166">
        <v>841</v>
      </c>
      <c r="L166" s="17">
        <v>31564513</v>
      </c>
      <c r="M166" s="17">
        <v>12401812</v>
      </c>
      <c r="N166" s="17">
        <v>10195900.91</v>
      </c>
      <c r="O166" s="17">
        <v>1510392.54</v>
      </c>
      <c r="P166" s="17">
        <v>122.88</v>
      </c>
      <c r="Q166" s="17">
        <v>14158801</v>
      </c>
      <c r="R166" s="17">
        <v>805569.46</v>
      </c>
    </row>
    <row r="167" spans="1:18" x14ac:dyDescent="0.45">
      <c r="A167">
        <v>9</v>
      </c>
      <c r="B167">
        <v>2014</v>
      </c>
      <c r="C167" t="s">
        <v>19</v>
      </c>
      <c r="D167">
        <v>1006</v>
      </c>
      <c r="E167" s="24">
        <v>196761</v>
      </c>
      <c r="F167" s="24">
        <v>19022</v>
      </c>
      <c r="G167" s="24">
        <v>16337</v>
      </c>
      <c r="H167">
        <v>865</v>
      </c>
      <c r="I167" s="25">
        <v>0.43961964007100002</v>
      </c>
      <c r="J167" s="24">
        <v>9019</v>
      </c>
      <c r="K167">
        <v>248</v>
      </c>
      <c r="L167" s="17">
        <v>39822186.149999999</v>
      </c>
      <c r="M167" s="17">
        <v>9236891.1400000006</v>
      </c>
      <c r="N167" s="17">
        <v>4984020</v>
      </c>
      <c r="O167" s="17">
        <v>717560.31999999995</v>
      </c>
      <c r="P167" s="17">
        <v>202.39</v>
      </c>
      <c r="Q167" s="17">
        <v>9649825</v>
      </c>
      <c r="R167" s="17">
        <v>457085.43</v>
      </c>
    </row>
    <row r="168" spans="1:18" x14ac:dyDescent="0.45">
      <c r="A168">
        <v>9</v>
      </c>
      <c r="B168">
        <v>2014</v>
      </c>
      <c r="C168" t="s">
        <v>20</v>
      </c>
      <c r="D168">
        <v>3120</v>
      </c>
      <c r="E168" s="24">
        <v>466185</v>
      </c>
      <c r="F168" s="24">
        <v>33599</v>
      </c>
      <c r="G168" s="24">
        <v>18263</v>
      </c>
      <c r="H168" s="24">
        <v>2611</v>
      </c>
      <c r="I168" s="25">
        <v>0.56007808058999997</v>
      </c>
      <c r="J168" s="24">
        <v>29311</v>
      </c>
      <c r="K168" s="24">
        <v>1889</v>
      </c>
      <c r="L168" s="17">
        <v>15353271.109999999</v>
      </c>
      <c r="M168" s="17">
        <v>14993799.890000001</v>
      </c>
      <c r="N168" s="17">
        <v>6604262.2400000002</v>
      </c>
      <c r="O168" s="17">
        <v>1266398.2</v>
      </c>
      <c r="P168" s="17">
        <v>32.93</v>
      </c>
      <c r="Q168" s="17">
        <v>13154265.51</v>
      </c>
      <c r="R168" s="17">
        <v>625689.85</v>
      </c>
    </row>
    <row r="169" spans="1:18" x14ac:dyDescent="0.45">
      <c r="A169">
        <v>9</v>
      </c>
      <c r="B169">
        <v>2014</v>
      </c>
      <c r="C169" t="s">
        <v>21</v>
      </c>
      <c r="D169">
        <v>1003</v>
      </c>
      <c r="E169" s="24">
        <v>474556</v>
      </c>
      <c r="F169" s="24">
        <v>54848</v>
      </c>
      <c r="G169" s="24">
        <v>17344</v>
      </c>
      <c r="H169">
        <v>918</v>
      </c>
      <c r="I169" s="25">
        <v>0.19344397710700001</v>
      </c>
      <c r="J169" s="24">
        <v>13794</v>
      </c>
      <c r="K169" s="24">
        <v>1238</v>
      </c>
      <c r="L169" s="17">
        <v>25080917.43</v>
      </c>
      <c r="M169" s="17">
        <v>36259694</v>
      </c>
      <c r="N169" s="17">
        <v>6699249</v>
      </c>
      <c r="O169" s="17">
        <v>840692</v>
      </c>
      <c r="P169" s="17">
        <v>52.85</v>
      </c>
      <c r="Q169" s="17">
        <v>11508875</v>
      </c>
      <c r="R169" s="17">
        <v>1289336.76</v>
      </c>
    </row>
    <row r="170" spans="1:18" x14ac:dyDescent="0.45">
      <c r="A170">
        <v>9</v>
      </c>
      <c r="B170">
        <v>2014</v>
      </c>
      <c r="C170" t="s">
        <v>27</v>
      </c>
      <c r="D170" t="s">
        <v>28</v>
      </c>
      <c r="E170" s="24">
        <v>1039748</v>
      </c>
      <c r="F170" s="24">
        <v>137214</v>
      </c>
      <c r="G170" s="24">
        <v>6497</v>
      </c>
      <c r="H170" s="24">
        <v>2676</v>
      </c>
      <c r="I170" s="25">
        <v>0.257370055052</v>
      </c>
      <c r="J170" s="24">
        <v>59327</v>
      </c>
      <c r="K170" s="24">
        <v>1813</v>
      </c>
      <c r="L170" s="17">
        <v>186289009.28999999</v>
      </c>
      <c r="M170" s="17">
        <v>97108973</v>
      </c>
      <c r="N170" s="17">
        <v>5342365</v>
      </c>
      <c r="O170" s="17">
        <v>4785112</v>
      </c>
      <c r="P170" s="17">
        <v>179.17</v>
      </c>
      <c r="Q170" s="17">
        <v>68780484</v>
      </c>
      <c r="R170" s="17">
        <v>2037326</v>
      </c>
    </row>
    <row r="171" spans="1:18" x14ac:dyDescent="0.45">
      <c r="A171">
        <v>9</v>
      </c>
      <c r="B171">
        <v>2014</v>
      </c>
      <c r="C171" t="s">
        <v>22</v>
      </c>
      <c r="D171">
        <v>1007</v>
      </c>
      <c r="E171" s="24">
        <v>615179</v>
      </c>
      <c r="F171" s="24">
        <v>76367</v>
      </c>
      <c r="G171" s="24">
        <v>44649</v>
      </c>
      <c r="H171" s="24">
        <v>1928</v>
      </c>
      <c r="I171" s="25">
        <v>0.31340471635099998</v>
      </c>
      <c r="J171" s="24">
        <v>47849</v>
      </c>
      <c r="K171" s="24">
        <v>2658</v>
      </c>
      <c r="L171" s="17">
        <v>32805136</v>
      </c>
      <c r="M171" s="17">
        <v>49652046.130000003</v>
      </c>
      <c r="N171" s="17">
        <v>11657380</v>
      </c>
      <c r="O171" s="17">
        <v>2696546</v>
      </c>
      <c r="P171" s="17">
        <v>53.33</v>
      </c>
      <c r="Q171" s="17">
        <v>35854509.32</v>
      </c>
      <c r="R171" s="17">
        <v>1976487.22</v>
      </c>
    </row>
    <row r="172" spans="1:18" x14ac:dyDescent="0.45">
      <c r="A172">
        <v>9</v>
      </c>
      <c r="B172">
        <v>2014</v>
      </c>
      <c r="C172" t="s">
        <v>23</v>
      </c>
      <c r="D172">
        <v>3010</v>
      </c>
      <c r="E172" s="24">
        <v>885641</v>
      </c>
      <c r="F172" s="24">
        <v>153279</v>
      </c>
      <c r="G172" s="24">
        <v>56813</v>
      </c>
      <c r="H172" s="24">
        <v>4474</v>
      </c>
      <c r="I172" s="25">
        <v>0.50517083107000005</v>
      </c>
      <c r="J172" s="24">
        <v>29414</v>
      </c>
      <c r="K172" s="24">
        <v>5564</v>
      </c>
      <c r="L172" s="17">
        <v>37265222.210000001</v>
      </c>
      <c r="M172" s="17">
        <v>55715389</v>
      </c>
      <c r="N172" s="17">
        <v>31099040</v>
      </c>
      <c r="O172" s="17">
        <v>2277089</v>
      </c>
      <c r="P172" s="17">
        <v>42.08</v>
      </c>
      <c r="Q172" s="17">
        <v>21486848</v>
      </c>
      <c r="R172" s="17">
        <v>674584.31</v>
      </c>
    </row>
    <row r="173" spans="1:18" x14ac:dyDescent="0.45">
      <c r="A173">
        <v>9</v>
      </c>
      <c r="B173">
        <v>2014</v>
      </c>
      <c r="C173" t="s">
        <v>24</v>
      </c>
      <c r="D173">
        <v>1005</v>
      </c>
      <c r="E173" s="24">
        <v>995672</v>
      </c>
      <c r="F173" s="24">
        <v>113713</v>
      </c>
      <c r="G173" s="24">
        <v>83326</v>
      </c>
      <c r="H173" s="24">
        <v>3183</v>
      </c>
      <c r="I173" s="25">
        <v>0.31968359058000001</v>
      </c>
      <c r="J173" s="24">
        <v>75921</v>
      </c>
      <c r="K173" s="24">
        <v>3938</v>
      </c>
      <c r="L173" s="17">
        <v>61920793</v>
      </c>
      <c r="M173" s="17">
        <v>45590260.619999997</v>
      </c>
      <c r="N173" s="17">
        <v>16435961.26</v>
      </c>
      <c r="O173" s="17">
        <v>1800103</v>
      </c>
      <c r="P173" s="17">
        <v>62.19</v>
      </c>
      <c r="Q173" s="17">
        <v>37329148.560000002</v>
      </c>
      <c r="R173" s="17">
        <v>1908921</v>
      </c>
    </row>
    <row r="174" spans="1:18" x14ac:dyDescent="0.45">
      <c r="A174">
        <v>9</v>
      </c>
      <c r="B174">
        <v>2014</v>
      </c>
      <c r="C174" t="s">
        <v>25</v>
      </c>
      <c r="D174">
        <v>1004</v>
      </c>
      <c r="E174" s="24">
        <v>1493930</v>
      </c>
      <c r="F174" s="24">
        <v>232586</v>
      </c>
      <c r="G174" s="24">
        <v>93553</v>
      </c>
      <c r="H174" s="24">
        <v>5536</v>
      </c>
      <c r="I174" s="25">
        <v>0.37056622465599998</v>
      </c>
      <c r="J174" s="24">
        <v>75892</v>
      </c>
      <c r="K174" s="24">
        <v>12240</v>
      </c>
      <c r="L174" s="17">
        <v>158072626.91</v>
      </c>
      <c r="M174" s="17">
        <v>235899952</v>
      </c>
      <c r="N174" s="17">
        <v>59922851</v>
      </c>
      <c r="O174" s="17">
        <v>7604546</v>
      </c>
      <c r="P174" s="17">
        <v>105.81</v>
      </c>
      <c r="Q174" s="17">
        <v>80594742</v>
      </c>
      <c r="R174" s="17">
        <v>11903338.720000001</v>
      </c>
    </row>
    <row r="175" spans="1:18" x14ac:dyDescent="0.45">
      <c r="A175">
        <v>9</v>
      </c>
      <c r="B175">
        <v>2014</v>
      </c>
      <c r="C175" t="s">
        <v>26</v>
      </c>
      <c r="D175">
        <v>1002</v>
      </c>
      <c r="E175" s="24">
        <v>2906803</v>
      </c>
      <c r="F175" s="24">
        <v>281158</v>
      </c>
      <c r="G175" s="24">
        <v>248587</v>
      </c>
      <c r="H175" s="24">
        <v>9179</v>
      </c>
      <c r="I175" s="25">
        <v>0.31577647332800002</v>
      </c>
      <c r="J175" s="24">
        <v>160274</v>
      </c>
      <c r="K175" s="24">
        <v>8341</v>
      </c>
      <c r="L175" s="17">
        <v>362621692.89999998</v>
      </c>
      <c r="M175" s="17">
        <v>254489824.47999999</v>
      </c>
      <c r="N175" s="17">
        <v>108204429.8</v>
      </c>
      <c r="O175" s="17">
        <v>12562000</v>
      </c>
      <c r="P175" s="17">
        <v>124.75</v>
      </c>
      <c r="Q175" s="17">
        <v>99171117.870000005</v>
      </c>
      <c r="R175" s="17">
        <v>5273161.55</v>
      </c>
    </row>
    <row r="176" spans="1:18" x14ac:dyDescent="0.45">
      <c r="A176">
        <v>12</v>
      </c>
      <c r="B176">
        <v>2014</v>
      </c>
      <c r="C176" t="s">
        <v>18</v>
      </c>
      <c r="D176">
        <v>1001</v>
      </c>
      <c r="E176" s="24">
        <v>258635</v>
      </c>
      <c r="F176" s="24">
        <v>21142</v>
      </c>
      <c r="G176" s="24">
        <v>24284</v>
      </c>
      <c r="H176">
        <v>394</v>
      </c>
      <c r="I176" s="25">
        <v>0.15233823728400001</v>
      </c>
      <c r="J176" s="24">
        <v>7875</v>
      </c>
      <c r="K176">
        <v>44</v>
      </c>
      <c r="L176" s="17">
        <v>33583818</v>
      </c>
      <c r="M176" s="17">
        <v>11696252</v>
      </c>
      <c r="N176" s="17">
        <v>9505354.5899999999</v>
      </c>
      <c r="O176" s="17">
        <v>390410.54</v>
      </c>
      <c r="P176" s="17">
        <v>129.85</v>
      </c>
      <c r="Q176" s="17">
        <v>13678346.439999999</v>
      </c>
      <c r="R176" s="17">
        <v>30694.16</v>
      </c>
    </row>
    <row r="177" spans="1:18" x14ac:dyDescent="0.45">
      <c r="A177">
        <v>12</v>
      </c>
      <c r="B177">
        <v>2014</v>
      </c>
      <c r="C177" t="s">
        <v>19</v>
      </c>
      <c r="D177">
        <v>1006</v>
      </c>
      <c r="E177" s="24">
        <v>197271</v>
      </c>
      <c r="F177" s="24">
        <v>16753</v>
      </c>
      <c r="G177" s="24">
        <v>17161</v>
      </c>
      <c r="H177">
        <v>373</v>
      </c>
      <c r="I177" s="25">
        <v>0.18907999655300001</v>
      </c>
      <c r="J177" s="24">
        <v>8002</v>
      </c>
      <c r="K177">
        <v>151</v>
      </c>
      <c r="L177" s="17">
        <v>52583102</v>
      </c>
      <c r="M177" s="17">
        <v>7995404</v>
      </c>
      <c r="N177" s="17">
        <v>4951878</v>
      </c>
      <c r="O177" s="17">
        <v>255617</v>
      </c>
      <c r="P177" s="17">
        <v>266.55</v>
      </c>
      <c r="Q177" s="17">
        <v>8506903</v>
      </c>
      <c r="R177" s="17">
        <v>329871</v>
      </c>
    </row>
    <row r="178" spans="1:18" x14ac:dyDescent="0.45">
      <c r="A178">
        <v>12</v>
      </c>
      <c r="B178">
        <v>2014</v>
      </c>
      <c r="C178" t="s">
        <v>20</v>
      </c>
      <c r="D178">
        <v>3120</v>
      </c>
      <c r="E178" s="24">
        <v>471848</v>
      </c>
      <c r="F178" s="24">
        <v>19199</v>
      </c>
      <c r="G178" s="24">
        <v>13352</v>
      </c>
      <c r="H178">
        <v>266</v>
      </c>
      <c r="I178" s="25">
        <v>5.6374086570000002E-2</v>
      </c>
      <c r="J178" s="24">
        <v>15315</v>
      </c>
      <c r="K178" s="24">
        <v>1500</v>
      </c>
      <c r="L178" s="17">
        <v>49242617.670000002</v>
      </c>
      <c r="M178" s="17">
        <v>8496580.0999999996</v>
      </c>
      <c r="N178" s="17">
        <v>4073951.17</v>
      </c>
      <c r="O178" s="17">
        <v>204268.39</v>
      </c>
      <c r="P178" s="17">
        <v>104.36</v>
      </c>
      <c r="Q178" s="17">
        <v>7144636</v>
      </c>
      <c r="R178" s="17">
        <v>-422611.51</v>
      </c>
    </row>
    <row r="179" spans="1:18" x14ac:dyDescent="0.45">
      <c r="A179">
        <v>12</v>
      </c>
      <c r="B179">
        <v>2014</v>
      </c>
      <c r="C179" t="s">
        <v>21</v>
      </c>
      <c r="D179">
        <v>1003</v>
      </c>
      <c r="E179" s="24">
        <v>471689</v>
      </c>
      <c r="F179" s="24">
        <v>48036</v>
      </c>
      <c r="G179" s="24">
        <v>16926</v>
      </c>
      <c r="H179">
        <v>22</v>
      </c>
      <c r="I179" s="25">
        <v>4.6640901099999996E-3</v>
      </c>
      <c r="J179" s="24">
        <v>10525</v>
      </c>
      <c r="K179" s="24">
        <v>1746</v>
      </c>
      <c r="L179" s="17">
        <v>67767297.569999993</v>
      </c>
      <c r="M179" s="17">
        <v>28831671</v>
      </c>
      <c r="N179" s="17">
        <v>5592905</v>
      </c>
      <c r="O179" s="17">
        <v>13670</v>
      </c>
      <c r="P179" s="17">
        <v>143.66999999999999</v>
      </c>
      <c r="Q179" s="17">
        <v>9060219</v>
      </c>
      <c r="R179" s="17">
        <v>1480159.24</v>
      </c>
    </row>
    <row r="180" spans="1:18" x14ac:dyDescent="0.45">
      <c r="A180">
        <v>12</v>
      </c>
      <c r="B180">
        <v>2014</v>
      </c>
      <c r="C180" t="s">
        <v>27</v>
      </c>
      <c r="D180" t="s">
        <v>28</v>
      </c>
      <c r="E180" s="24">
        <v>1040884</v>
      </c>
      <c r="F180" s="24">
        <v>129311</v>
      </c>
      <c r="G180" s="24">
        <v>5749</v>
      </c>
      <c r="H180">
        <v>845</v>
      </c>
      <c r="I180" s="25">
        <v>8.1180996153000007E-2</v>
      </c>
      <c r="J180" s="24">
        <v>58210</v>
      </c>
      <c r="K180" s="24">
        <v>1484</v>
      </c>
      <c r="L180" s="17">
        <v>139071442</v>
      </c>
      <c r="M180" s="17">
        <v>90247866</v>
      </c>
      <c r="N180" s="17">
        <v>4591540</v>
      </c>
      <c r="O180" s="17">
        <v>1713858</v>
      </c>
      <c r="P180" s="17">
        <v>133.61000000000001</v>
      </c>
      <c r="Q180" s="17">
        <v>65917201</v>
      </c>
      <c r="R180" s="17">
        <v>1149126</v>
      </c>
    </row>
    <row r="181" spans="1:18" x14ac:dyDescent="0.45">
      <c r="A181">
        <v>12</v>
      </c>
      <c r="B181">
        <v>2014</v>
      </c>
      <c r="C181" t="s">
        <v>22</v>
      </c>
      <c r="D181">
        <v>1007</v>
      </c>
      <c r="E181" s="24">
        <v>616824</v>
      </c>
      <c r="F181" s="24">
        <v>64497</v>
      </c>
      <c r="G181" s="24">
        <v>52415</v>
      </c>
      <c r="H181">
        <v>292</v>
      </c>
      <c r="I181" s="25">
        <v>4.7339273438999997E-2</v>
      </c>
      <c r="J181" s="24">
        <v>38485</v>
      </c>
      <c r="K181" s="24">
        <v>3216</v>
      </c>
      <c r="L181" s="17">
        <v>50106629</v>
      </c>
      <c r="M181" s="17">
        <v>42327889.899999999</v>
      </c>
      <c r="N181" s="17">
        <v>21279952</v>
      </c>
      <c r="O181" s="17">
        <v>276739</v>
      </c>
      <c r="P181" s="17">
        <v>81.23</v>
      </c>
      <c r="Q181" s="17">
        <v>27477420.620000001</v>
      </c>
      <c r="R181" s="17">
        <v>2552552.46</v>
      </c>
    </row>
    <row r="182" spans="1:18" x14ac:dyDescent="0.45">
      <c r="A182">
        <v>12</v>
      </c>
      <c r="B182">
        <v>2014</v>
      </c>
      <c r="C182" t="s">
        <v>23</v>
      </c>
      <c r="D182">
        <v>3010</v>
      </c>
      <c r="E182" s="24">
        <v>934330</v>
      </c>
      <c r="F182" s="24">
        <v>150833</v>
      </c>
      <c r="G182" s="24">
        <v>63511</v>
      </c>
      <c r="H182" s="24">
        <v>1382</v>
      </c>
      <c r="I182" s="25">
        <v>0.14791347810700001</v>
      </c>
      <c r="J182" s="24">
        <v>24728</v>
      </c>
      <c r="K182" s="24">
        <v>5179</v>
      </c>
      <c r="L182" s="17">
        <v>98768152.260000005</v>
      </c>
      <c r="M182" s="17">
        <v>54280884</v>
      </c>
      <c r="N182" s="17">
        <v>34156689</v>
      </c>
      <c r="O182" s="17">
        <v>775874</v>
      </c>
      <c r="P182" s="17">
        <v>105.71</v>
      </c>
      <c r="Q182" s="17">
        <v>19336520</v>
      </c>
      <c r="R182" s="17">
        <v>580600.85</v>
      </c>
    </row>
    <row r="183" spans="1:18" x14ac:dyDescent="0.45">
      <c r="A183">
        <v>12</v>
      </c>
      <c r="B183">
        <v>2014</v>
      </c>
      <c r="C183" t="s">
        <v>24</v>
      </c>
      <c r="D183">
        <v>1005</v>
      </c>
      <c r="E183" s="24">
        <v>995712</v>
      </c>
      <c r="F183" s="24">
        <v>98211</v>
      </c>
      <c r="G183" s="24">
        <v>95129</v>
      </c>
      <c r="H183">
        <v>573</v>
      </c>
      <c r="I183" s="25">
        <v>5.7546760508999997E-2</v>
      </c>
      <c r="J183" s="24">
        <v>64135</v>
      </c>
      <c r="K183" s="24">
        <v>4568</v>
      </c>
      <c r="L183" s="17">
        <v>85507065</v>
      </c>
      <c r="M183" s="17">
        <v>39781744.189999998</v>
      </c>
      <c r="N183" s="17">
        <v>25772034.850000001</v>
      </c>
      <c r="O183" s="17">
        <v>303720</v>
      </c>
      <c r="P183" s="17">
        <v>85.88</v>
      </c>
      <c r="Q183" s="17">
        <v>31130185.640000001</v>
      </c>
      <c r="R183" s="17">
        <v>2337212</v>
      </c>
    </row>
    <row r="184" spans="1:18" x14ac:dyDescent="0.45">
      <c r="A184">
        <v>12</v>
      </c>
      <c r="B184">
        <v>2014</v>
      </c>
      <c r="C184" t="s">
        <v>25</v>
      </c>
      <c r="D184">
        <v>1004</v>
      </c>
      <c r="E184" s="24">
        <v>1491265</v>
      </c>
      <c r="F184" s="24">
        <v>231349</v>
      </c>
      <c r="G184" s="24">
        <v>84087</v>
      </c>
      <c r="H184">
        <v>506</v>
      </c>
      <c r="I184" s="25">
        <v>3.3930924416999998E-2</v>
      </c>
      <c r="J184" s="24">
        <v>60196</v>
      </c>
      <c r="K184" s="24">
        <v>7780</v>
      </c>
      <c r="L184" s="17">
        <v>206768797.53999999</v>
      </c>
      <c r="M184" s="17">
        <v>231292159</v>
      </c>
      <c r="N184" s="17">
        <v>48529159</v>
      </c>
      <c r="O184" s="17">
        <v>757559</v>
      </c>
      <c r="P184" s="17">
        <v>138.65</v>
      </c>
      <c r="Q184" s="17">
        <v>63935071</v>
      </c>
      <c r="R184" s="17">
        <v>5618422.0499999998</v>
      </c>
    </row>
    <row r="185" spans="1:18" x14ac:dyDescent="0.45">
      <c r="A185">
        <v>12</v>
      </c>
      <c r="B185">
        <v>2014</v>
      </c>
      <c r="C185" t="s">
        <v>26</v>
      </c>
      <c r="D185">
        <v>1002</v>
      </c>
      <c r="E185" s="24">
        <v>2916198</v>
      </c>
      <c r="F185" s="24">
        <v>315091</v>
      </c>
      <c r="G185" s="24">
        <v>210048</v>
      </c>
      <c r="H185" s="24">
        <v>4344</v>
      </c>
      <c r="I185" s="25">
        <v>0.148961078774</v>
      </c>
      <c r="J185" s="24">
        <v>161233</v>
      </c>
      <c r="K185" s="24">
        <v>8712</v>
      </c>
      <c r="L185" s="17">
        <v>342702633.08999997</v>
      </c>
      <c r="M185" s="17">
        <v>257808902.94999999</v>
      </c>
      <c r="N185" s="17">
        <v>84488395.129999995</v>
      </c>
      <c r="O185" s="17">
        <v>4529000</v>
      </c>
      <c r="P185" s="17">
        <v>117.52</v>
      </c>
      <c r="Q185" s="17">
        <v>92451381.670000002</v>
      </c>
      <c r="R185" s="17">
        <v>5018384.9000000004</v>
      </c>
    </row>
    <row r="186" spans="1:18" x14ac:dyDescent="0.45">
      <c r="A186">
        <v>3</v>
      </c>
      <c r="B186">
        <v>2015</v>
      </c>
      <c r="C186" t="s">
        <v>18</v>
      </c>
      <c r="D186">
        <v>1001</v>
      </c>
      <c r="E186" s="24">
        <v>265899</v>
      </c>
      <c r="F186" s="24">
        <v>20576</v>
      </c>
      <c r="G186" s="24">
        <v>25307</v>
      </c>
      <c r="H186">
        <v>770</v>
      </c>
      <c r="I186" s="25">
        <v>0.2895836389</v>
      </c>
      <c r="J186" s="24">
        <v>6733</v>
      </c>
      <c r="K186">
        <v>842</v>
      </c>
      <c r="L186" s="17">
        <v>50209477</v>
      </c>
      <c r="M186" s="17">
        <v>11716277</v>
      </c>
      <c r="N186" s="17">
        <v>13382196.109999999</v>
      </c>
      <c r="O186" s="17">
        <v>883489.24</v>
      </c>
      <c r="P186" s="17">
        <v>188.83</v>
      </c>
      <c r="Q186" s="17">
        <v>12303324.119999999</v>
      </c>
      <c r="R186" s="17">
        <v>451391.58</v>
      </c>
    </row>
    <row r="187" spans="1:18" x14ac:dyDescent="0.45">
      <c r="A187">
        <v>3</v>
      </c>
      <c r="B187">
        <v>2015</v>
      </c>
      <c r="C187" t="s">
        <v>19</v>
      </c>
      <c r="D187">
        <v>1006</v>
      </c>
      <c r="E187" s="24">
        <v>197451</v>
      </c>
      <c r="F187" s="24">
        <v>17649</v>
      </c>
      <c r="G187" s="24">
        <v>16835</v>
      </c>
      <c r="H187">
        <v>378</v>
      </c>
      <c r="I187" s="25">
        <v>0.19143990154500001</v>
      </c>
      <c r="J187" s="24">
        <v>7863</v>
      </c>
      <c r="K187">
        <v>54</v>
      </c>
      <c r="L187" s="17">
        <v>53302622.340000004</v>
      </c>
      <c r="M187" s="17">
        <v>9335148.4299999997</v>
      </c>
      <c r="N187" s="17">
        <v>6651077</v>
      </c>
      <c r="O187" s="17">
        <v>465431.62</v>
      </c>
      <c r="P187" s="17">
        <v>269.95</v>
      </c>
      <c r="Q187" s="17">
        <v>8774837</v>
      </c>
      <c r="R187" s="17">
        <v>149325.01</v>
      </c>
    </row>
    <row r="188" spans="1:18" x14ac:dyDescent="0.45">
      <c r="A188">
        <v>3</v>
      </c>
      <c r="B188">
        <v>2015</v>
      </c>
      <c r="C188" t="s">
        <v>20</v>
      </c>
      <c r="D188">
        <v>3120</v>
      </c>
      <c r="E188" s="24">
        <v>474268</v>
      </c>
      <c r="F188" s="24">
        <v>17587</v>
      </c>
      <c r="G188" s="24">
        <v>16299</v>
      </c>
      <c r="H188">
        <v>0</v>
      </c>
      <c r="I188" s="25">
        <v>0</v>
      </c>
      <c r="J188" s="24">
        <v>15068</v>
      </c>
      <c r="K188" s="24">
        <v>1390</v>
      </c>
      <c r="L188" s="17">
        <v>50955736.43</v>
      </c>
      <c r="M188" s="17">
        <v>9311873.6799999997</v>
      </c>
      <c r="N188" s="17">
        <v>6311419.7999999998</v>
      </c>
      <c r="O188" s="17">
        <v>0</v>
      </c>
      <c r="P188" s="17">
        <v>107.44</v>
      </c>
      <c r="Q188" s="17">
        <v>7211281.1100000003</v>
      </c>
      <c r="R188" s="17">
        <v>180333.38</v>
      </c>
    </row>
    <row r="189" spans="1:18" x14ac:dyDescent="0.45">
      <c r="A189">
        <v>3</v>
      </c>
      <c r="B189">
        <v>2015</v>
      </c>
      <c r="C189" t="s">
        <v>21</v>
      </c>
      <c r="D189">
        <v>1003</v>
      </c>
      <c r="E189" s="24">
        <v>493020</v>
      </c>
      <c r="F189" s="24">
        <v>47133</v>
      </c>
      <c r="G189" s="24">
        <v>22980</v>
      </c>
      <c r="H189">
        <v>202</v>
      </c>
      <c r="I189" s="25">
        <v>4.0971968683000001E-2</v>
      </c>
      <c r="J189" s="24">
        <v>9673</v>
      </c>
      <c r="K189">
        <v>723</v>
      </c>
      <c r="L189" s="17">
        <v>101072153.19</v>
      </c>
      <c r="M189" s="17">
        <v>31998956</v>
      </c>
      <c r="N189" s="17">
        <v>9821557</v>
      </c>
      <c r="O189" s="17">
        <v>239557</v>
      </c>
      <c r="P189" s="17">
        <v>205.01</v>
      </c>
      <c r="Q189" s="17">
        <v>8996539</v>
      </c>
      <c r="R189" s="17">
        <v>186153.95</v>
      </c>
    </row>
    <row r="190" spans="1:18" x14ac:dyDescent="0.45">
      <c r="A190">
        <v>3</v>
      </c>
      <c r="B190">
        <v>2015</v>
      </c>
      <c r="C190" t="s">
        <v>27</v>
      </c>
      <c r="D190" t="s">
        <v>28</v>
      </c>
      <c r="E190" s="24">
        <v>1041197</v>
      </c>
      <c r="F190" s="24">
        <v>127486</v>
      </c>
      <c r="G190" s="24">
        <v>5767</v>
      </c>
      <c r="H190" s="24">
        <v>1364</v>
      </c>
      <c r="I190" s="25">
        <v>0.13100306666299999</v>
      </c>
      <c r="J190" s="24">
        <v>54227</v>
      </c>
      <c r="K190" s="24">
        <v>1682</v>
      </c>
      <c r="L190" s="17">
        <v>155507041</v>
      </c>
      <c r="M190" s="17">
        <v>94621301</v>
      </c>
      <c r="N190" s="17">
        <v>4665881</v>
      </c>
      <c r="O190" s="17">
        <v>3257416</v>
      </c>
      <c r="P190" s="17">
        <v>149.35</v>
      </c>
      <c r="Q190" s="17">
        <v>63028033</v>
      </c>
      <c r="R190" s="17">
        <v>1206450</v>
      </c>
    </row>
    <row r="191" spans="1:18" x14ac:dyDescent="0.45">
      <c r="A191">
        <v>3</v>
      </c>
      <c r="B191">
        <v>2015</v>
      </c>
      <c r="C191" t="s">
        <v>22</v>
      </c>
      <c r="D191">
        <v>1007</v>
      </c>
      <c r="E191" s="24">
        <v>617531</v>
      </c>
      <c r="F191" s="24">
        <v>59718</v>
      </c>
      <c r="G191" s="24">
        <v>53034</v>
      </c>
      <c r="H191">
        <v>355</v>
      </c>
      <c r="I191" s="25">
        <v>5.7486992555999997E-2</v>
      </c>
      <c r="J191" s="24">
        <v>36364</v>
      </c>
      <c r="K191" s="24">
        <v>1846</v>
      </c>
      <c r="L191" s="17">
        <v>62857913</v>
      </c>
      <c r="M191" s="17">
        <v>39572194.240000002</v>
      </c>
      <c r="N191" s="17">
        <v>26845168</v>
      </c>
      <c r="O191" s="17">
        <v>564581.56999999995</v>
      </c>
      <c r="P191" s="17">
        <v>101.79</v>
      </c>
      <c r="Q191" s="17">
        <v>26377653.649999999</v>
      </c>
      <c r="R191" s="17">
        <v>278457.83</v>
      </c>
    </row>
    <row r="192" spans="1:18" x14ac:dyDescent="0.45">
      <c r="A192">
        <v>3</v>
      </c>
      <c r="B192">
        <v>2015</v>
      </c>
      <c r="C192" t="s">
        <v>23</v>
      </c>
      <c r="D192">
        <v>3010</v>
      </c>
      <c r="E192" s="24">
        <v>950712</v>
      </c>
      <c r="F192" s="24">
        <v>142112</v>
      </c>
      <c r="G192" s="24">
        <v>67911</v>
      </c>
      <c r="H192">
        <v>417</v>
      </c>
      <c r="I192" s="25">
        <v>4.3861863530000003E-2</v>
      </c>
      <c r="J192" s="24">
        <v>23356</v>
      </c>
      <c r="K192" s="24">
        <v>4249</v>
      </c>
      <c r="L192" s="17">
        <v>132041906.67</v>
      </c>
      <c r="M192" s="17">
        <v>60922878</v>
      </c>
      <c r="N192" s="17">
        <v>43780833</v>
      </c>
      <c r="O192" s="17">
        <v>433207</v>
      </c>
      <c r="P192" s="17">
        <v>138.88999999999999</v>
      </c>
      <c r="Q192" s="17">
        <v>20383930</v>
      </c>
      <c r="R192" s="17">
        <v>732195.62</v>
      </c>
    </row>
    <row r="193" spans="1:18" x14ac:dyDescent="0.45">
      <c r="A193">
        <v>3</v>
      </c>
      <c r="B193">
        <v>2015</v>
      </c>
      <c r="C193" t="s">
        <v>24</v>
      </c>
      <c r="D193">
        <v>1005</v>
      </c>
      <c r="E193" s="24">
        <v>996232</v>
      </c>
      <c r="F193" s="24">
        <v>88897</v>
      </c>
      <c r="G193" s="24">
        <v>91064</v>
      </c>
      <c r="H193">
        <v>299</v>
      </c>
      <c r="I193" s="25">
        <v>3.0013089321000001E-2</v>
      </c>
      <c r="J193" s="24">
        <v>59355</v>
      </c>
      <c r="K193" s="24">
        <v>2709</v>
      </c>
      <c r="L193" s="17">
        <v>106537504</v>
      </c>
      <c r="M193" s="17">
        <v>37220255.759999998</v>
      </c>
      <c r="N193" s="17">
        <v>30755262.719999999</v>
      </c>
      <c r="O193" s="17">
        <v>257051.36</v>
      </c>
      <c r="P193" s="17">
        <v>106.94</v>
      </c>
      <c r="Q193" s="17">
        <v>30720076.289999999</v>
      </c>
      <c r="R193" s="17">
        <v>552718</v>
      </c>
    </row>
    <row r="194" spans="1:18" x14ac:dyDescent="0.45">
      <c r="A194">
        <v>3</v>
      </c>
      <c r="B194">
        <v>2015</v>
      </c>
      <c r="C194" t="s">
        <v>25</v>
      </c>
      <c r="D194">
        <v>1004</v>
      </c>
      <c r="E194" s="24">
        <v>1471626</v>
      </c>
      <c r="F194" s="24">
        <v>200190</v>
      </c>
      <c r="G194" s="24">
        <v>82202</v>
      </c>
      <c r="H194">
        <v>881</v>
      </c>
      <c r="I194" s="25">
        <v>5.9865753935000002E-2</v>
      </c>
      <c r="J194" s="24">
        <v>60352</v>
      </c>
      <c r="K194" s="24">
        <v>5488</v>
      </c>
      <c r="L194" s="17">
        <v>235535172.31</v>
      </c>
      <c r="M194" s="17">
        <v>228717973</v>
      </c>
      <c r="N194" s="17">
        <v>50820652</v>
      </c>
      <c r="O194" s="17">
        <v>2006131</v>
      </c>
      <c r="P194" s="17">
        <v>160.05000000000001</v>
      </c>
      <c r="Q194" s="17">
        <v>68893129</v>
      </c>
      <c r="R194" s="17">
        <v>844430.33</v>
      </c>
    </row>
    <row r="195" spans="1:18" x14ac:dyDescent="0.45">
      <c r="A195">
        <v>3</v>
      </c>
      <c r="B195">
        <v>2015</v>
      </c>
      <c r="C195" t="s">
        <v>26</v>
      </c>
      <c r="D195">
        <v>1002</v>
      </c>
      <c r="E195" s="24">
        <v>2921392</v>
      </c>
      <c r="F195" s="24">
        <v>294612</v>
      </c>
      <c r="G195" s="24">
        <v>206902</v>
      </c>
      <c r="H195" s="24">
        <v>7429</v>
      </c>
      <c r="I195" s="25">
        <v>0.25429658190299997</v>
      </c>
      <c r="J195" s="24">
        <v>144237</v>
      </c>
      <c r="K195" s="24">
        <v>6503</v>
      </c>
      <c r="L195" s="17">
        <v>372993466.61000001</v>
      </c>
      <c r="M195" s="17">
        <v>263631075.31</v>
      </c>
      <c r="N195" s="17">
        <v>89569894.510000005</v>
      </c>
      <c r="O195" s="17">
        <v>9653000</v>
      </c>
      <c r="P195" s="17">
        <v>127.68</v>
      </c>
      <c r="Q195" s="17">
        <v>85854942.829999998</v>
      </c>
      <c r="R195" s="17">
        <v>3147992.11</v>
      </c>
    </row>
    <row r="196" spans="1:18" x14ac:dyDescent="0.45">
      <c r="A196">
        <v>6</v>
      </c>
      <c r="B196">
        <v>2015</v>
      </c>
      <c r="C196" t="s">
        <v>18</v>
      </c>
      <c r="D196">
        <v>1001</v>
      </c>
      <c r="E196" s="24">
        <v>259967</v>
      </c>
      <c r="F196" s="24">
        <v>22771</v>
      </c>
      <c r="G196" s="24">
        <v>23975</v>
      </c>
      <c r="H196" s="24">
        <v>1578</v>
      </c>
      <c r="I196" s="25">
        <v>0.60700011924599995</v>
      </c>
      <c r="J196" s="24">
        <v>8449</v>
      </c>
      <c r="K196">
        <v>651</v>
      </c>
      <c r="L196" s="17">
        <v>24285891</v>
      </c>
      <c r="M196" s="17">
        <v>13722388</v>
      </c>
      <c r="N196" s="17">
        <v>10097560.880000001</v>
      </c>
      <c r="O196" s="17">
        <v>1528858.43</v>
      </c>
      <c r="P196" s="17">
        <v>93.42</v>
      </c>
      <c r="Q196" s="17">
        <v>14371774.1</v>
      </c>
      <c r="R196" s="17">
        <v>488118.93</v>
      </c>
    </row>
    <row r="197" spans="1:18" x14ac:dyDescent="0.45">
      <c r="A197">
        <v>6</v>
      </c>
      <c r="B197">
        <v>2015</v>
      </c>
      <c r="C197" t="s">
        <v>26</v>
      </c>
      <c r="D197">
        <v>1002</v>
      </c>
      <c r="E197" s="24">
        <v>2923384</v>
      </c>
      <c r="F197" s="24">
        <v>294244</v>
      </c>
      <c r="G197" s="24">
        <v>198470</v>
      </c>
      <c r="H197" s="24">
        <v>6449</v>
      </c>
      <c r="I197" s="25">
        <v>0.220600509546</v>
      </c>
      <c r="J197" s="24">
        <v>139108</v>
      </c>
      <c r="K197" s="24">
        <v>6584</v>
      </c>
      <c r="L197" s="17">
        <v>304785004.01999998</v>
      </c>
      <c r="M197" s="17">
        <v>244221500.38999999</v>
      </c>
      <c r="N197" s="17">
        <v>80318279.109999999</v>
      </c>
      <c r="O197" s="17">
        <v>9144000</v>
      </c>
      <c r="P197" s="17">
        <v>104.26</v>
      </c>
      <c r="Q197" s="17">
        <v>88013091.439999998</v>
      </c>
      <c r="R197" s="17">
        <v>5465148.6600000001</v>
      </c>
    </row>
    <row r="198" spans="1:18" x14ac:dyDescent="0.45">
      <c r="A198">
        <v>6</v>
      </c>
      <c r="B198">
        <v>2015</v>
      </c>
      <c r="C198" t="s">
        <v>21</v>
      </c>
      <c r="D198">
        <v>1003</v>
      </c>
      <c r="E198" s="24">
        <v>491892</v>
      </c>
      <c r="F198" s="24">
        <v>52880</v>
      </c>
      <c r="G198" s="24">
        <v>20923</v>
      </c>
      <c r="H198" s="24">
        <v>3053</v>
      </c>
      <c r="I198" s="25">
        <v>0.62066469875499997</v>
      </c>
      <c r="J198" s="24">
        <v>11978</v>
      </c>
      <c r="K198">
        <v>985</v>
      </c>
      <c r="L198" s="17">
        <v>32191213.02</v>
      </c>
      <c r="M198" s="17">
        <v>45372689.969999999</v>
      </c>
      <c r="N198" s="17">
        <v>8968409</v>
      </c>
      <c r="O198" s="17">
        <v>2652086</v>
      </c>
      <c r="P198" s="17">
        <v>65.44</v>
      </c>
      <c r="Q198" s="17">
        <v>11316487</v>
      </c>
      <c r="R198" s="17">
        <v>538080.97</v>
      </c>
    </row>
    <row r="199" spans="1:18" x14ac:dyDescent="0.45">
      <c r="A199">
        <v>6</v>
      </c>
      <c r="B199">
        <v>2015</v>
      </c>
      <c r="C199" t="s">
        <v>23</v>
      </c>
      <c r="D199">
        <v>3010</v>
      </c>
      <c r="E199" s="24">
        <v>1068244</v>
      </c>
      <c r="F199" s="24">
        <v>160474</v>
      </c>
      <c r="G199" s="24">
        <v>74845</v>
      </c>
      <c r="H199" s="24">
        <v>3702</v>
      </c>
      <c r="I199" s="25">
        <v>0.34655003912999999</v>
      </c>
      <c r="J199" s="24">
        <v>27927</v>
      </c>
      <c r="K199" s="24">
        <v>4236</v>
      </c>
      <c r="L199" s="17">
        <v>45950874.539999999</v>
      </c>
      <c r="M199" s="17">
        <v>68137879</v>
      </c>
      <c r="N199" s="17">
        <v>46965271</v>
      </c>
      <c r="O199" s="17">
        <v>3205509</v>
      </c>
      <c r="P199" s="17">
        <v>43.02</v>
      </c>
      <c r="Q199" s="17">
        <v>24735012</v>
      </c>
      <c r="R199" s="17">
        <v>792661.36</v>
      </c>
    </row>
    <row r="200" spans="1:18" x14ac:dyDescent="0.45">
      <c r="A200">
        <v>6</v>
      </c>
      <c r="B200">
        <v>2015</v>
      </c>
      <c r="C200" t="s">
        <v>25</v>
      </c>
      <c r="D200">
        <v>1004</v>
      </c>
      <c r="E200" s="24">
        <v>1483958</v>
      </c>
      <c r="F200" s="24">
        <v>221519</v>
      </c>
      <c r="G200" s="24">
        <v>80675</v>
      </c>
      <c r="H200" s="24">
        <v>11870</v>
      </c>
      <c r="I200" s="25">
        <v>0.79988786744600004</v>
      </c>
      <c r="J200" s="24">
        <v>74814</v>
      </c>
      <c r="K200" s="24">
        <v>6135</v>
      </c>
      <c r="L200" s="17">
        <v>138794601.27000001</v>
      </c>
      <c r="M200" s="17">
        <v>255078364</v>
      </c>
      <c r="N200" s="17">
        <v>52356815</v>
      </c>
      <c r="O200" s="17">
        <v>15714049</v>
      </c>
      <c r="P200" s="17">
        <v>93.53</v>
      </c>
      <c r="Q200" s="17">
        <v>87144257</v>
      </c>
      <c r="R200" s="17">
        <v>4184028.82</v>
      </c>
    </row>
    <row r="201" spans="1:18" x14ac:dyDescent="0.45">
      <c r="A201">
        <v>6</v>
      </c>
      <c r="B201">
        <v>2015</v>
      </c>
      <c r="C201" t="s">
        <v>20</v>
      </c>
      <c r="D201">
        <v>3120</v>
      </c>
      <c r="E201" s="24">
        <v>471544</v>
      </c>
      <c r="F201" s="24">
        <v>17731</v>
      </c>
      <c r="G201" s="24">
        <v>14681</v>
      </c>
      <c r="H201" s="24">
        <v>2640</v>
      </c>
      <c r="I201" s="25">
        <v>0.55986291841299995</v>
      </c>
      <c r="J201" s="24">
        <v>15571</v>
      </c>
      <c r="K201" s="24">
        <v>2953</v>
      </c>
      <c r="L201" s="17">
        <v>15410995.390000001</v>
      </c>
      <c r="M201" s="17">
        <v>7532004.9199999999</v>
      </c>
      <c r="N201" s="17">
        <v>4484482.75</v>
      </c>
      <c r="O201" s="17">
        <v>1219870.3700000001</v>
      </c>
      <c r="P201" s="17">
        <v>32.68</v>
      </c>
      <c r="Q201" s="17">
        <v>6729274.1799999997</v>
      </c>
      <c r="R201" s="17">
        <v>1841671.99</v>
      </c>
    </row>
    <row r="202" spans="1:18" x14ac:dyDescent="0.45">
      <c r="A202">
        <v>6</v>
      </c>
      <c r="B202">
        <v>2015</v>
      </c>
      <c r="C202" t="s">
        <v>24</v>
      </c>
      <c r="D202">
        <v>1005</v>
      </c>
      <c r="E202" s="24">
        <v>996490</v>
      </c>
      <c r="F202" s="24">
        <v>97609</v>
      </c>
      <c r="G202" s="24">
        <v>67829</v>
      </c>
      <c r="H202" s="24">
        <v>4630</v>
      </c>
      <c r="I202" s="25">
        <v>0.46463085429899997</v>
      </c>
      <c r="J202" s="24">
        <v>53488</v>
      </c>
      <c r="K202" s="24">
        <v>3610</v>
      </c>
      <c r="L202" s="17">
        <v>63470192</v>
      </c>
      <c r="M202" s="17">
        <v>41257865.130000003</v>
      </c>
      <c r="N202" s="17">
        <v>20588754.190000001</v>
      </c>
      <c r="O202" s="17">
        <v>2989758.68</v>
      </c>
      <c r="P202" s="17">
        <v>63.69</v>
      </c>
      <c r="Q202" s="17">
        <v>32663088.57</v>
      </c>
      <c r="R202" s="17">
        <v>1942697</v>
      </c>
    </row>
    <row r="203" spans="1:18" x14ac:dyDescent="0.45">
      <c r="A203">
        <v>6</v>
      </c>
      <c r="B203">
        <v>2015</v>
      </c>
      <c r="C203" t="s">
        <v>19</v>
      </c>
      <c r="D203">
        <v>1006</v>
      </c>
      <c r="E203" s="24">
        <v>197841</v>
      </c>
      <c r="F203" s="24">
        <v>17217</v>
      </c>
      <c r="G203" s="24">
        <v>16327</v>
      </c>
      <c r="H203" s="24">
        <v>1662</v>
      </c>
      <c r="I203" s="25">
        <v>0.84006853988800001</v>
      </c>
      <c r="J203" s="24">
        <v>8818</v>
      </c>
      <c r="K203">
        <v>85</v>
      </c>
      <c r="L203" s="17">
        <v>35902356.869999997</v>
      </c>
      <c r="M203" s="17">
        <v>9690451.0399999991</v>
      </c>
      <c r="N203" s="17">
        <v>4730360</v>
      </c>
      <c r="O203" s="17">
        <v>1249855.93</v>
      </c>
      <c r="P203" s="17">
        <v>181.47</v>
      </c>
      <c r="Q203" s="17">
        <v>9899923</v>
      </c>
      <c r="R203" s="17">
        <v>294692.49</v>
      </c>
    </row>
    <row r="204" spans="1:18" x14ac:dyDescent="0.45">
      <c r="A204">
        <v>6</v>
      </c>
      <c r="B204">
        <v>2015</v>
      </c>
      <c r="C204" t="s">
        <v>27</v>
      </c>
      <c r="D204" t="s">
        <v>28</v>
      </c>
      <c r="E204" s="24">
        <v>1043611</v>
      </c>
      <c r="F204" s="24">
        <v>136788</v>
      </c>
      <c r="G204" s="24">
        <v>5817</v>
      </c>
      <c r="H204" s="24">
        <v>2174</v>
      </c>
      <c r="I204" s="25">
        <v>0.20831516724099999</v>
      </c>
      <c r="J204" s="24">
        <v>54346</v>
      </c>
      <c r="K204" s="24">
        <v>1270</v>
      </c>
      <c r="L204" s="17">
        <v>123955794</v>
      </c>
      <c r="M204" s="17">
        <v>99410173</v>
      </c>
      <c r="N204" s="17">
        <v>5102757</v>
      </c>
      <c r="O204" s="17">
        <v>4293984</v>
      </c>
      <c r="P204" s="17">
        <v>118.78</v>
      </c>
      <c r="Q204" s="17">
        <v>65447466</v>
      </c>
      <c r="R204" s="17">
        <v>990380</v>
      </c>
    </row>
    <row r="205" spans="1:18" x14ac:dyDescent="0.45">
      <c r="A205">
        <v>6</v>
      </c>
      <c r="B205">
        <v>2015</v>
      </c>
      <c r="C205" t="s">
        <v>22</v>
      </c>
      <c r="D205">
        <v>1007</v>
      </c>
      <c r="E205" s="24">
        <v>616751</v>
      </c>
      <c r="F205" s="24">
        <v>65691</v>
      </c>
      <c r="G205" s="24">
        <v>41721</v>
      </c>
      <c r="H205" s="24">
        <v>1805</v>
      </c>
      <c r="I205" s="25">
        <v>0.29266267910400001</v>
      </c>
      <c r="J205" s="24">
        <v>32010</v>
      </c>
      <c r="K205" s="24">
        <v>2280</v>
      </c>
      <c r="L205" s="17">
        <v>35906712</v>
      </c>
      <c r="M205" s="17">
        <v>45065112.689999998</v>
      </c>
      <c r="N205" s="17">
        <v>19136315.129999999</v>
      </c>
      <c r="O205" s="17">
        <v>2616562.7999999998</v>
      </c>
      <c r="P205" s="17">
        <v>58.22</v>
      </c>
      <c r="Q205" s="17">
        <v>26317488.309999999</v>
      </c>
      <c r="R205" s="17">
        <v>1629362</v>
      </c>
    </row>
    <row r="206" spans="1:18" x14ac:dyDescent="0.45">
      <c r="A206">
        <v>9</v>
      </c>
      <c r="B206">
        <v>2015</v>
      </c>
      <c r="C206" t="s">
        <v>18</v>
      </c>
      <c r="D206">
        <v>1001</v>
      </c>
      <c r="E206" s="24">
        <v>257094</v>
      </c>
      <c r="F206" s="24">
        <v>20434</v>
      </c>
      <c r="G206" s="24">
        <v>23607</v>
      </c>
      <c r="H206">
        <v>939</v>
      </c>
      <c r="I206" s="25">
        <v>0.36523606151799998</v>
      </c>
      <c r="J206" s="24">
        <v>7374</v>
      </c>
      <c r="K206">
        <v>874</v>
      </c>
      <c r="L206" s="17">
        <v>30666230</v>
      </c>
      <c r="M206" s="17">
        <v>11723738</v>
      </c>
      <c r="N206" s="17">
        <v>9190189.0800000001</v>
      </c>
      <c r="O206" s="17">
        <v>810630.47</v>
      </c>
      <c r="P206" s="17">
        <v>119.28</v>
      </c>
      <c r="Q206" s="17">
        <v>33398567</v>
      </c>
      <c r="R206" s="17">
        <v>719018.57</v>
      </c>
    </row>
    <row r="207" spans="1:18" x14ac:dyDescent="0.45">
      <c r="A207">
        <v>9</v>
      </c>
      <c r="B207">
        <v>2015</v>
      </c>
      <c r="C207" t="s">
        <v>26</v>
      </c>
      <c r="D207">
        <v>1002</v>
      </c>
      <c r="E207" s="24">
        <v>2925184</v>
      </c>
      <c r="F207" s="24">
        <v>281294</v>
      </c>
      <c r="G207" s="24">
        <v>235210</v>
      </c>
      <c r="H207" s="24">
        <v>6200</v>
      </c>
      <c r="I207" s="25">
        <v>0.211952478887</v>
      </c>
      <c r="J207" s="24">
        <v>139180</v>
      </c>
      <c r="K207" s="24">
        <v>6921</v>
      </c>
      <c r="L207" s="17">
        <v>385945655.31</v>
      </c>
      <c r="M207" s="17">
        <v>258213327.00999999</v>
      </c>
      <c r="N207" s="17">
        <v>102327888.83</v>
      </c>
      <c r="O207" s="17">
        <v>9859000</v>
      </c>
      <c r="P207" s="17">
        <v>131.94</v>
      </c>
      <c r="Q207" s="17">
        <v>85899204.480000004</v>
      </c>
      <c r="R207" s="17">
        <v>4139630.83</v>
      </c>
    </row>
    <row r="208" spans="1:18" x14ac:dyDescent="0.45">
      <c r="A208">
        <v>9</v>
      </c>
      <c r="B208">
        <v>2015</v>
      </c>
      <c r="C208" t="s">
        <v>21</v>
      </c>
      <c r="D208">
        <v>1003</v>
      </c>
      <c r="E208" s="24">
        <v>491428</v>
      </c>
      <c r="F208" s="24">
        <v>46824</v>
      </c>
      <c r="G208" s="24">
        <v>16586</v>
      </c>
      <c r="H208" s="24">
        <v>1961</v>
      </c>
      <c r="I208" s="25">
        <v>0.39904116167600001</v>
      </c>
      <c r="J208" s="24">
        <v>11988</v>
      </c>
      <c r="K208" s="24">
        <v>1434</v>
      </c>
      <c r="L208" s="17">
        <v>25715679.780000001</v>
      </c>
      <c r="M208" s="17">
        <v>30334936</v>
      </c>
      <c r="N208" s="17">
        <v>5985246</v>
      </c>
      <c r="O208" s="17">
        <v>1351998</v>
      </c>
      <c r="P208" s="17">
        <v>52.33</v>
      </c>
      <c r="Q208" s="17">
        <v>10946188</v>
      </c>
      <c r="R208" s="17">
        <v>1024942.94</v>
      </c>
    </row>
    <row r="209" spans="1:18" x14ac:dyDescent="0.45">
      <c r="A209">
        <v>9</v>
      </c>
      <c r="B209">
        <v>2015</v>
      </c>
      <c r="C209" t="s">
        <v>23</v>
      </c>
      <c r="D209">
        <v>3010</v>
      </c>
      <c r="E209" s="24">
        <v>963343</v>
      </c>
      <c r="F209" s="24">
        <v>160263</v>
      </c>
      <c r="G209" s="24">
        <v>64301</v>
      </c>
      <c r="H209" s="24">
        <v>1750</v>
      </c>
      <c r="I209" s="25">
        <v>0.18165907677699999</v>
      </c>
      <c r="J209" s="24">
        <v>27304</v>
      </c>
      <c r="K209" s="24">
        <v>5200</v>
      </c>
      <c r="L209" s="17">
        <v>38596755.75</v>
      </c>
      <c r="M209" s="17">
        <v>61080016</v>
      </c>
      <c r="N209" s="17">
        <v>35491295</v>
      </c>
      <c r="O209" s="17">
        <v>1273158</v>
      </c>
      <c r="P209" s="17">
        <v>40.07</v>
      </c>
      <c r="Q209" s="17">
        <v>23024182</v>
      </c>
      <c r="R209" s="17">
        <v>1585578.63</v>
      </c>
    </row>
    <row r="210" spans="1:18" x14ac:dyDescent="0.45">
      <c r="A210">
        <v>9</v>
      </c>
      <c r="B210">
        <v>2015</v>
      </c>
      <c r="C210" t="s">
        <v>25</v>
      </c>
      <c r="D210">
        <v>1004</v>
      </c>
      <c r="E210" s="24">
        <v>1496343</v>
      </c>
      <c r="F210" s="24">
        <v>209173</v>
      </c>
      <c r="G210" s="24">
        <v>83224</v>
      </c>
      <c r="H210" s="24">
        <v>8172</v>
      </c>
      <c r="I210" s="25">
        <v>0.54613146852000005</v>
      </c>
      <c r="J210" s="24">
        <v>71325</v>
      </c>
      <c r="K210" s="24">
        <v>8188</v>
      </c>
      <c r="L210" s="17">
        <v>169875565.28999999</v>
      </c>
      <c r="M210" s="17">
        <v>232611807</v>
      </c>
      <c r="N210" s="17">
        <v>54233877</v>
      </c>
      <c r="O210" s="17">
        <v>9341023</v>
      </c>
      <c r="P210" s="17">
        <v>113.53</v>
      </c>
      <c r="Q210" s="17">
        <v>84359289</v>
      </c>
      <c r="R210" s="17">
        <v>6196981.1699999999</v>
      </c>
    </row>
    <row r="211" spans="1:18" x14ac:dyDescent="0.45">
      <c r="A211">
        <v>9</v>
      </c>
      <c r="B211">
        <v>2015</v>
      </c>
      <c r="C211" t="s">
        <v>20</v>
      </c>
      <c r="D211">
        <v>3120</v>
      </c>
      <c r="E211" s="24">
        <v>469137</v>
      </c>
      <c r="F211" s="24">
        <v>19024</v>
      </c>
      <c r="G211" s="24">
        <v>11152</v>
      </c>
      <c r="H211" s="24">
        <v>1476</v>
      </c>
      <c r="I211" s="25">
        <v>0.31462024952200002</v>
      </c>
      <c r="J211" s="24">
        <v>14354</v>
      </c>
      <c r="K211" s="24">
        <v>2108</v>
      </c>
      <c r="L211" s="17">
        <v>12549082.289999999</v>
      </c>
      <c r="M211" s="17">
        <v>7099906</v>
      </c>
      <c r="N211" s="17">
        <v>3269680.05</v>
      </c>
      <c r="O211" s="17">
        <v>605655.09</v>
      </c>
      <c r="P211" s="17">
        <v>26.75</v>
      </c>
      <c r="Q211" s="17">
        <v>6071568.9900000002</v>
      </c>
      <c r="R211" s="17">
        <v>734325.89</v>
      </c>
    </row>
    <row r="212" spans="1:18" x14ac:dyDescent="0.45">
      <c r="A212">
        <v>9</v>
      </c>
      <c r="B212">
        <v>2015</v>
      </c>
      <c r="C212" t="s">
        <v>24</v>
      </c>
      <c r="D212">
        <v>1005</v>
      </c>
      <c r="E212" s="24">
        <v>997047</v>
      </c>
      <c r="F212" s="24">
        <v>93021</v>
      </c>
      <c r="G212" s="24">
        <v>76257</v>
      </c>
      <c r="H212" s="24">
        <v>3365</v>
      </c>
      <c r="I212" s="25">
        <v>0.33749662754100002</v>
      </c>
      <c r="J212" s="24">
        <v>51811</v>
      </c>
      <c r="K212" s="24">
        <v>3729</v>
      </c>
      <c r="L212" s="17">
        <v>65508161</v>
      </c>
      <c r="M212" s="17">
        <v>37506293.859999999</v>
      </c>
      <c r="N212" s="17">
        <v>18948132.579999998</v>
      </c>
      <c r="O212" s="17">
        <v>1737616.12</v>
      </c>
      <c r="P212" s="17">
        <v>65.7</v>
      </c>
      <c r="Q212" s="17">
        <v>30263629.93</v>
      </c>
      <c r="R212" s="17">
        <v>1681137.66</v>
      </c>
    </row>
    <row r="213" spans="1:18" x14ac:dyDescent="0.45">
      <c r="A213">
        <v>9</v>
      </c>
      <c r="B213">
        <v>2015</v>
      </c>
      <c r="C213" t="s">
        <v>19</v>
      </c>
      <c r="D213">
        <v>1006</v>
      </c>
      <c r="E213" s="24">
        <v>197938</v>
      </c>
      <c r="F213" s="24">
        <v>16618</v>
      </c>
      <c r="G213" s="24">
        <v>16168</v>
      </c>
      <c r="H213">
        <v>794</v>
      </c>
      <c r="I213" s="25">
        <v>0.401135709161</v>
      </c>
      <c r="J213" s="24">
        <v>8160</v>
      </c>
      <c r="K213">
        <v>172</v>
      </c>
      <c r="L213" s="17">
        <v>41329378.799999997</v>
      </c>
      <c r="M213" s="17">
        <v>8408747.9000000004</v>
      </c>
      <c r="N213" s="17">
        <v>4875161</v>
      </c>
      <c r="O213" s="17">
        <v>695460.27</v>
      </c>
      <c r="P213" s="17">
        <v>208.8</v>
      </c>
      <c r="Q213" s="17">
        <v>9150112</v>
      </c>
      <c r="R213" s="17">
        <v>401577.06</v>
      </c>
    </row>
    <row r="214" spans="1:18" x14ac:dyDescent="0.45">
      <c r="A214">
        <v>9</v>
      </c>
      <c r="B214">
        <v>2015</v>
      </c>
      <c r="C214" t="s">
        <v>27</v>
      </c>
      <c r="D214" t="s">
        <v>28</v>
      </c>
      <c r="E214" s="24">
        <v>1045342</v>
      </c>
      <c r="F214" s="24">
        <v>125072</v>
      </c>
      <c r="G214" s="24">
        <v>5634</v>
      </c>
      <c r="H214" s="24">
        <v>1473</v>
      </c>
      <c r="I214" s="25">
        <v>0.14091082153000001</v>
      </c>
      <c r="J214" s="24">
        <v>54903</v>
      </c>
      <c r="K214" s="24">
        <v>2721</v>
      </c>
      <c r="L214" s="17">
        <v>211509867</v>
      </c>
      <c r="M214" s="17">
        <v>91307139</v>
      </c>
      <c r="N214" s="17">
        <v>4605724</v>
      </c>
      <c r="O214" s="17">
        <v>3748683</v>
      </c>
      <c r="P214" s="17">
        <v>202.34</v>
      </c>
      <c r="Q214" s="17">
        <v>64576266</v>
      </c>
      <c r="R214" s="17">
        <v>3155318</v>
      </c>
    </row>
    <row r="215" spans="1:18" x14ac:dyDescent="0.45">
      <c r="A215">
        <v>9</v>
      </c>
      <c r="B215">
        <v>2015</v>
      </c>
      <c r="C215" t="s">
        <v>22</v>
      </c>
      <c r="D215">
        <v>1007</v>
      </c>
      <c r="E215" s="24">
        <v>618220</v>
      </c>
      <c r="F215" s="24">
        <v>65929</v>
      </c>
      <c r="G215" s="24">
        <v>41169</v>
      </c>
      <c r="H215" s="24">
        <v>1862</v>
      </c>
      <c r="I215" s="25">
        <v>0.30118727960899999</v>
      </c>
      <c r="J215" s="24">
        <v>31942</v>
      </c>
      <c r="K215" s="24">
        <v>2769</v>
      </c>
      <c r="L215" s="17">
        <v>33551429</v>
      </c>
      <c r="M215" s="17">
        <v>41880801.450000003</v>
      </c>
      <c r="N215" s="17">
        <v>15487931.939999999</v>
      </c>
      <c r="O215" s="17">
        <v>1972493.7</v>
      </c>
      <c r="P215" s="17">
        <v>54.27</v>
      </c>
      <c r="Q215" s="17">
        <v>25787508.039999999</v>
      </c>
      <c r="R215" s="17">
        <v>2171685.2000000002</v>
      </c>
    </row>
    <row r="216" spans="1:18" x14ac:dyDescent="0.45">
      <c r="A216">
        <v>12</v>
      </c>
      <c r="B216">
        <v>2015</v>
      </c>
      <c r="C216" t="s">
        <v>18</v>
      </c>
      <c r="D216">
        <v>1001</v>
      </c>
      <c r="E216" s="24">
        <v>254100</v>
      </c>
      <c r="F216" s="24">
        <v>19577</v>
      </c>
      <c r="G216" s="24">
        <v>23334</v>
      </c>
      <c r="H216">
        <v>367</v>
      </c>
      <c r="I216" s="25">
        <v>0.14443132624999999</v>
      </c>
      <c r="J216" s="24">
        <v>6481</v>
      </c>
      <c r="K216">
        <v>985</v>
      </c>
      <c r="L216" s="17">
        <v>27972994</v>
      </c>
      <c r="M216" s="17">
        <v>10478821</v>
      </c>
      <c r="N216" s="17">
        <v>8383258.8300000001</v>
      </c>
      <c r="O216" s="17">
        <v>364517.02</v>
      </c>
      <c r="P216" s="17">
        <v>110.09</v>
      </c>
      <c r="Q216" s="17">
        <v>11421215.470000001</v>
      </c>
      <c r="R216" s="17">
        <v>752737.45</v>
      </c>
    </row>
    <row r="217" spans="1:18" x14ac:dyDescent="0.45">
      <c r="A217">
        <v>12</v>
      </c>
      <c r="B217">
        <v>2015</v>
      </c>
      <c r="C217" t="s">
        <v>26</v>
      </c>
      <c r="D217">
        <v>1002</v>
      </c>
      <c r="E217" s="24">
        <v>2930551</v>
      </c>
      <c r="F217" s="24">
        <v>323700</v>
      </c>
      <c r="G217" s="24">
        <v>198899</v>
      </c>
      <c r="H217" s="24">
        <v>3604</v>
      </c>
      <c r="I217" s="25">
        <v>0.12298028596</v>
      </c>
      <c r="J217" s="24">
        <v>149857</v>
      </c>
      <c r="K217" s="24">
        <v>7600</v>
      </c>
      <c r="L217" s="17">
        <v>301259593.72000003</v>
      </c>
      <c r="M217" s="17">
        <v>261440048.38999999</v>
      </c>
      <c r="N217" s="17">
        <v>80389211.569999993</v>
      </c>
      <c r="O217" s="17">
        <v>3919000</v>
      </c>
      <c r="P217" s="17">
        <v>102.8</v>
      </c>
      <c r="Q217" s="17">
        <v>88748913.75</v>
      </c>
      <c r="R217" s="17">
        <v>3913451.29</v>
      </c>
    </row>
    <row r="218" spans="1:18" x14ac:dyDescent="0.45">
      <c r="A218">
        <v>12</v>
      </c>
      <c r="B218">
        <v>2015</v>
      </c>
      <c r="C218" t="s">
        <v>21</v>
      </c>
      <c r="D218">
        <v>1003</v>
      </c>
      <c r="E218" s="24">
        <v>495199</v>
      </c>
      <c r="F218" s="24">
        <v>44240</v>
      </c>
      <c r="G218" s="24">
        <v>19748</v>
      </c>
      <c r="H218">
        <v>99</v>
      </c>
      <c r="I218" s="25">
        <v>1.9991962826999998E-2</v>
      </c>
      <c r="J218" s="24">
        <v>8500</v>
      </c>
      <c r="K218" s="24">
        <v>1111</v>
      </c>
      <c r="L218" s="17">
        <v>66885703.350000001</v>
      </c>
      <c r="M218" s="17">
        <v>24160540</v>
      </c>
      <c r="N218" s="17">
        <v>6298564</v>
      </c>
      <c r="O218" s="17">
        <v>84316</v>
      </c>
      <c r="P218" s="17">
        <v>135.07</v>
      </c>
      <c r="Q218" s="17">
        <v>8356856</v>
      </c>
      <c r="R218" s="17">
        <v>523234.23</v>
      </c>
    </row>
    <row r="219" spans="1:18" x14ac:dyDescent="0.45">
      <c r="A219">
        <v>12</v>
      </c>
      <c r="B219">
        <v>2015</v>
      </c>
      <c r="C219" t="s">
        <v>23</v>
      </c>
      <c r="D219">
        <v>3010</v>
      </c>
      <c r="E219" s="24">
        <v>964471</v>
      </c>
      <c r="F219" s="24">
        <v>154307</v>
      </c>
      <c r="G219" s="24">
        <v>69379</v>
      </c>
      <c r="H219">
        <v>652</v>
      </c>
      <c r="I219" s="25">
        <v>6.7601825249000005E-2</v>
      </c>
      <c r="J219" s="24">
        <v>22415</v>
      </c>
      <c r="K219" s="24">
        <v>4715</v>
      </c>
      <c r="L219" s="17">
        <v>84843847.489999995</v>
      </c>
      <c r="M219" s="17">
        <v>68591856</v>
      </c>
      <c r="N219" s="17">
        <v>34935088</v>
      </c>
      <c r="O219" s="17">
        <v>548668</v>
      </c>
      <c r="P219" s="17">
        <v>87.97</v>
      </c>
      <c r="Q219" s="17">
        <v>19984035</v>
      </c>
      <c r="R219" s="17">
        <v>585677.30000000005</v>
      </c>
    </row>
    <row r="220" spans="1:18" x14ac:dyDescent="0.45">
      <c r="A220">
        <v>12</v>
      </c>
      <c r="B220">
        <v>2015</v>
      </c>
      <c r="C220" t="s">
        <v>20</v>
      </c>
      <c r="D220">
        <v>3120</v>
      </c>
      <c r="E220" s="24">
        <v>478697</v>
      </c>
      <c r="F220" s="24">
        <v>17614</v>
      </c>
      <c r="G220" s="24">
        <v>10853</v>
      </c>
      <c r="H220">
        <v>165</v>
      </c>
      <c r="I220" s="25">
        <v>3.4468567800000002E-2</v>
      </c>
      <c r="J220" s="24">
        <v>12447</v>
      </c>
      <c r="K220" s="24">
        <v>1495</v>
      </c>
      <c r="L220" s="17">
        <v>29951560.960000001</v>
      </c>
      <c r="M220" s="17">
        <v>7241142.6600000001</v>
      </c>
      <c r="N220" s="17">
        <v>3250066.74</v>
      </c>
      <c r="O220" s="17">
        <v>138720.29999999999</v>
      </c>
      <c r="P220" s="17">
        <v>62.57</v>
      </c>
      <c r="Q220" s="17">
        <v>5803803.6600000001</v>
      </c>
      <c r="R220" s="17">
        <v>-470283.45</v>
      </c>
    </row>
    <row r="221" spans="1:18" x14ac:dyDescent="0.45">
      <c r="A221">
        <v>12</v>
      </c>
      <c r="B221">
        <v>2015</v>
      </c>
      <c r="C221" t="s">
        <v>25</v>
      </c>
      <c r="D221">
        <v>1004</v>
      </c>
      <c r="E221" s="24">
        <v>1457649</v>
      </c>
      <c r="F221" s="24">
        <v>215895</v>
      </c>
      <c r="G221" s="24">
        <v>84470</v>
      </c>
      <c r="H221" s="24">
        <v>1555</v>
      </c>
      <c r="I221" s="25">
        <v>0.106678631138</v>
      </c>
      <c r="J221" s="24">
        <v>61574</v>
      </c>
      <c r="K221" s="24">
        <v>6984</v>
      </c>
      <c r="L221" s="17">
        <v>189312122.30000001</v>
      </c>
      <c r="M221" s="17">
        <v>220340449</v>
      </c>
      <c r="N221" s="17">
        <v>50889787</v>
      </c>
      <c r="O221" s="17">
        <v>2313856</v>
      </c>
      <c r="P221" s="17">
        <v>129.87</v>
      </c>
      <c r="Q221" s="17">
        <v>74434604</v>
      </c>
      <c r="R221" s="17">
        <v>4105145.21</v>
      </c>
    </row>
    <row r="222" spans="1:18" x14ac:dyDescent="0.45">
      <c r="A222">
        <v>12</v>
      </c>
      <c r="B222">
        <v>2015</v>
      </c>
      <c r="C222" t="s">
        <v>24</v>
      </c>
      <c r="D222">
        <v>1005</v>
      </c>
      <c r="E222" s="24">
        <v>997563</v>
      </c>
      <c r="F222" s="24">
        <v>85850</v>
      </c>
      <c r="G222" s="24">
        <v>75305</v>
      </c>
      <c r="H222" s="24">
        <v>1005</v>
      </c>
      <c r="I222" s="25">
        <v>0.10074551682500001</v>
      </c>
      <c r="J222" s="24">
        <v>48126</v>
      </c>
      <c r="K222" s="24">
        <v>3961</v>
      </c>
      <c r="L222" s="17">
        <v>82972586</v>
      </c>
      <c r="M222" s="17">
        <v>34997411.890000001</v>
      </c>
      <c r="N222" s="17">
        <v>18988267.34</v>
      </c>
      <c r="O222" s="17">
        <v>543544.35</v>
      </c>
      <c r="P222" s="17">
        <v>83.18</v>
      </c>
      <c r="Q222" s="17">
        <v>27167646.16</v>
      </c>
      <c r="R222" s="17">
        <v>1509967.02</v>
      </c>
    </row>
    <row r="223" spans="1:18" x14ac:dyDescent="0.45">
      <c r="A223">
        <v>12</v>
      </c>
      <c r="B223">
        <v>2015</v>
      </c>
      <c r="C223" t="s">
        <v>19</v>
      </c>
      <c r="D223">
        <v>1006</v>
      </c>
      <c r="E223" s="24">
        <v>198290</v>
      </c>
      <c r="F223" s="24">
        <v>16024</v>
      </c>
      <c r="G223" s="24">
        <v>15823</v>
      </c>
      <c r="H223">
        <v>181</v>
      </c>
      <c r="I223" s="25">
        <v>9.1280447828999994E-2</v>
      </c>
      <c r="J223" s="24">
        <v>7252</v>
      </c>
      <c r="K223">
        <v>74</v>
      </c>
      <c r="L223" s="17">
        <v>41041880.619999997</v>
      </c>
      <c r="M223" s="17">
        <v>7791069</v>
      </c>
      <c r="N223" s="17">
        <v>4099208</v>
      </c>
      <c r="O223" s="17">
        <v>173019.22</v>
      </c>
      <c r="P223" s="17">
        <v>206.98</v>
      </c>
      <c r="Q223" s="17">
        <v>8177011</v>
      </c>
      <c r="R223" s="17">
        <v>246250.31</v>
      </c>
    </row>
    <row r="224" spans="1:18" x14ac:dyDescent="0.45">
      <c r="A224">
        <v>12</v>
      </c>
      <c r="B224">
        <v>2015</v>
      </c>
      <c r="C224" t="s">
        <v>27</v>
      </c>
      <c r="D224" t="s">
        <v>28</v>
      </c>
      <c r="E224" s="24">
        <v>1044734</v>
      </c>
      <c r="F224" s="24">
        <v>128445</v>
      </c>
      <c r="G224" s="24">
        <v>5785</v>
      </c>
      <c r="H224">
        <v>523</v>
      </c>
      <c r="I224" s="25">
        <v>5.0060589585000002E-2</v>
      </c>
      <c r="J224" s="24">
        <v>57326</v>
      </c>
      <c r="K224" s="24">
        <v>1956</v>
      </c>
      <c r="L224" s="17">
        <v>123745640</v>
      </c>
      <c r="M224" s="17">
        <v>89917941</v>
      </c>
      <c r="N224" s="17">
        <v>4687255</v>
      </c>
      <c r="O224" s="17">
        <v>900303</v>
      </c>
      <c r="P224" s="17">
        <v>118.45</v>
      </c>
      <c r="Q224" s="17">
        <v>64983068</v>
      </c>
      <c r="R224" s="17">
        <v>1777549</v>
      </c>
    </row>
    <row r="225" spans="1:18" x14ac:dyDescent="0.45">
      <c r="A225">
        <v>12</v>
      </c>
      <c r="B225">
        <v>2015</v>
      </c>
      <c r="C225" t="s">
        <v>22</v>
      </c>
      <c r="D225">
        <v>1007</v>
      </c>
      <c r="E225" s="24">
        <v>619941</v>
      </c>
      <c r="F225" s="24">
        <v>58573</v>
      </c>
      <c r="G225" s="24">
        <v>41507</v>
      </c>
      <c r="H225">
        <v>584</v>
      </c>
      <c r="I225" s="25">
        <v>9.4202512820000001E-2</v>
      </c>
      <c r="J225" s="24">
        <v>29913</v>
      </c>
      <c r="K225" s="24">
        <v>2906</v>
      </c>
      <c r="L225" s="17">
        <v>49626211</v>
      </c>
      <c r="M225" s="17">
        <v>37692336.979999997</v>
      </c>
      <c r="N225" s="17">
        <v>15982019.470000001</v>
      </c>
      <c r="O225" s="17">
        <v>566409.39</v>
      </c>
      <c r="P225" s="17">
        <v>80.05</v>
      </c>
      <c r="Q225" s="17">
        <v>23376737.300000001</v>
      </c>
      <c r="R225" s="17">
        <v>1212503.75</v>
      </c>
    </row>
    <row r="226" spans="1:18" x14ac:dyDescent="0.45">
      <c r="A226">
        <v>3</v>
      </c>
      <c r="B226">
        <v>2016</v>
      </c>
      <c r="C226" t="s">
        <v>26</v>
      </c>
      <c r="D226">
        <v>1002</v>
      </c>
      <c r="E226" s="24">
        <v>2932453</v>
      </c>
      <c r="F226" s="24">
        <v>303393</v>
      </c>
      <c r="G226" s="24">
        <v>190356</v>
      </c>
      <c r="H226" s="24">
        <v>6449</v>
      </c>
      <c r="I226" s="25">
        <v>0.21991827319999999</v>
      </c>
      <c r="J226" s="24">
        <v>137925</v>
      </c>
      <c r="K226" s="24">
        <v>6356</v>
      </c>
      <c r="L226" s="17">
        <v>308385053.75999999</v>
      </c>
      <c r="M226" s="17">
        <v>250299193.08000001</v>
      </c>
      <c r="N226" s="17">
        <v>80988391.549999997</v>
      </c>
      <c r="O226" s="17">
        <v>7200000</v>
      </c>
      <c r="P226" s="17">
        <v>105.16</v>
      </c>
      <c r="Q226" s="17">
        <v>82714022.75</v>
      </c>
      <c r="R226" s="17">
        <v>2745416.14</v>
      </c>
    </row>
    <row r="227" spans="1:18" x14ac:dyDescent="0.45">
      <c r="A227">
        <v>3</v>
      </c>
      <c r="B227">
        <v>2016</v>
      </c>
      <c r="C227" t="s">
        <v>21</v>
      </c>
      <c r="D227">
        <v>1003</v>
      </c>
      <c r="E227" s="24">
        <v>491624</v>
      </c>
      <c r="F227" s="24">
        <v>41997</v>
      </c>
      <c r="G227" s="24">
        <v>21317</v>
      </c>
      <c r="H227">
        <v>348</v>
      </c>
      <c r="I227" s="25">
        <v>7.0785803785000004E-2</v>
      </c>
      <c r="J227" s="24">
        <v>7979</v>
      </c>
      <c r="K227">
        <v>539</v>
      </c>
      <c r="L227" s="17">
        <v>73486846.680000007</v>
      </c>
      <c r="M227" s="17">
        <v>24593790</v>
      </c>
      <c r="N227" s="17">
        <v>7983835</v>
      </c>
      <c r="O227" s="17">
        <v>351552</v>
      </c>
      <c r="P227" s="17">
        <v>149.47999999999999</v>
      </c>
      <c r="Q227" s="17">
        <v>8295290</v>
      </c>
      <c r="R227" s="17">
        <v>125709.83</v>
      </c>
    </row>
    <row r="228" spans="1:18" x14ac:dyDescent="0.45">
      <c r="A228">
        <v>3</v>
      </c>
      <c r="B228">
        <v>2016</v>
      </c>
      <c r="C228" t="s">
        <v>23</v>
      </c>
      <c r="D228">
        <v>3010</v>
      </c>
      <c r="E228" s="24">
        <v>973583</v>
      </c>
      <c r="F228" s="24">
        <v>138009</v>
      </c>
      <c r="G228" s="24">
        <v>74458</v>
      </c>
      <c r="H228" s="24">
        <v>2054</v>
      </c>
      <c r="I228" s="25">
        <v>0.21097328116899999</v>
      </c>
      <c r="J228" s="24">
        <v>21376</v>
      </c>
      <c r="K228" s="24">
        <v>3670</v>
      </c>
      <c r="L228" s="17">
        <v>112211453.78</v>
      </c>
      <c r="M228" s="17">
        <v>58261579</v>
      </c>
      <c r="N228" s="17">
        <v>45013686</v>
      </c>
      <c r="O228" s="17">
        <v>955206</v>
      </c>
      <c r="P228" s="17">
        <v>115.26</v>
      </c>
      <c r="Q228" s="17">
        <v>19981177</v>
      </c>
      <c r="R228" s="17">
        <v>-204362.88</v>
      </c>
    </row>
    <row r="229" spans="1:18" x14ac:dyDescent="0.45">
      <c r="A229">
        <v>3</v>
      </c>
      <c r="B229">
        <v>2016</v>
      </c>
      <c r="C229" t="s">
        <v>20</v>
      </c>
      <c r="D229">
        <v>3120</v>
      </c>
      <c r="E229" s="24">
        <v>481732</v>
      </c>
      <c r="F229" s="24">
        <v>14796</v>
      </c>
      <c r="G229" s="24">
        <v>13532</v>
      </c>
      <c r="H229">
        <v>147</v>
      </c>
      <c r="I229" s="25">
        <v>3.0514892097999999E-2</v>
      </c>
      <c r="J229" s="24">
        <v>11040</v>
      </c>
      <c r="K229" s="24">
        <v>1390</v>
      </c>
      <c r="L229" s="17">
        <v>33460725.559999999</v>
      </c>
      <c r="M229" s="17">
        <v>6431368.5999999996</v>
      </c>
      <c r="N229" s="17">
        <v>4176113.75</v>
      </c>
      <c r="O229" s="17">
        <v>78510.28</v>
      </c>
      <c r="P229" s="17">
        <v>69.459999999999994</v>
      </c>
      <c r="Q229" s="17">
        <v>4965067.29</v>
      </c>
      <c r="R229" s="17">
        <v>212739.58</v>
      </c>
    </row>
    <row r="230" spans="1:18" x14ac:dyDescent="0.45">
      <c r="A230">
        <v>3</v>
      </c>
      <c r="B230">
        <v>2016</v>
      </c>
      <c r="C230" t="s">
        <v>25</v>
      </c>
      <c r="D230">
        <v>1004</v>
      </c>
      <c r="E230" s="24">
        <v>1466999</v>
      </c>
      <c r="F230" s="24">
        <v>189879</v>
      </c>
      <c r="G230" s="24">
        <v>79732</v>
      </c>
      <c r="H230" s="24">
        <v>3107</v>
      </c>
      <c r="I230" s="25">
        <v>0.21179291874100001</v>
      </c>
      <c r="J230" s="24">
        <v>59925</v>
      </c>
      <c r="K230" s="24">
        <v>4265</v>
      </c>
      <c r="L230" s="17">
        <v>189447773.52000001</v>
      </c>
      <c r="M230" s="17">
        <v>216692556</v>
      </c>
      <c r="N230" s="17">
        <v>47720591</v>
      </c>
      <c r="O230" s="17">
        <v>6108952</v>
      </c>
      <c r="P230" s="17">
        <v>129.13999999999999</v>
      </c>
      <c r="Q230" s="17">
        <v>76745541</v>
      </c>
      <c r="R230" s="17">
        <v>-736899.12</v>
      </c>
    </row>
    <row r="231" spans="1:18" x14ac:dyDescent="0.45">
      <c r="A231">
        <v>3</v>
      </c>
      <c r="B231">
        <v>2016</v>
      </c>
      <c r="C231" t="s">
        <v>24</v>
      </c>
      <c r="D231">
        <v>1005</v>
      </c>
      <c r="E231" s="24">
        <v>998594</v>
      </c>
      <c r="F231" s="24">
        <v>87971</v>
      </c>
      <c r="G231" s="24">
        <v>81482</v>
      </c>
      <c r="H231" s="24">
        <v>1630</v>
      </c>
      <c r="I231" s="25">
        <v>0.16322950067799999</v>
      </c>
      <c r="J231" s="24">
        <v>43531</v>
      </c>
      <c r="K231" s="24">
        <v>2370</v>
      </c>
      <c r="L231" s="17">
        <v>77153522</v>
      </c>
      <c r="M231" s="17">
        <v>30758919.559999999</v>
      </c>
      <c r="N231" s="17">
        <v>23451808</v>
      </c>
      <c r="O231" s="17">
        <v>898844.11</v>
      </c>
      <c r="P231" s="17">
        <v>77.260000000000005</v>
      </c>
      <c r="Q231" s="17">
        <v>25688930</v>
      </c>
      <c r="R231" s="17">
        <v>280153.42</v>
      </c>
    </row>
    <row r="232" spans="1:18" x14ac:dyDescent="0.45">
      <c r="A232">
        <v>3</v>
      </c>
      <c r="B232">
        <v>2016</v>
      </c>
      <c r="C232" t="s">
        <v>19</v>
      </c>
      <c r="D232">
        <v>1006</v>
      </c>
      <c r="E232" s="24">
        <v>198708</v>
      </c>
      <c r="F232" s="24">
        <v>14719</v>
      </c>
      <c r="G232" s="24">
        <v>15822</v>
      </c>
      <c r="H232">
        <v>519</v>
      </c>
      <c r="I232" s="25">
        <v>0.261187269763</v>
      </c>
      <c r="J232" s="24">
        <v>7065</v>
      </c>
      <c r="K232">
        <v>79</v>
      </c>
      <c r="L232" s="17">
        <v>43884788.5</v>
      </c>
      <c r="M232" s="17">
        <v>7525135.46</v>
      </c>
      <c r="N232" s="17">
        <v>5086644</v>
      </c>
      <c r="O232" s="17">
        <v>350284.17</v>
      </c>
      <c r="P232" s="17">
        <v>220.85</v>
      </c>
      <c r="Q232" s="17">
        <v>8068544</v>
      </c>
      <c r="R232" s="17">
        <v>131846.43</v>
      </c>
    </row>
    <row r="233" spans="1:18" x14ac:dyDescent="0.45">
      <c r="A233">
        <v>3</v>
      </c>
      <c r="B233">
        <v>2016</v>
      </c>
      <c r="C233" t="s">
        <v>27</v>
      </c>
      <c r="D233" t="s">
        <v>28</v>
      </c>
      <c r="E233" s="24">
        <v>1043882</v>
      </c>
      <c r="F233" s="24">
        <v>117808</v>
      </c>
      <c r="G233" s="24">
        <v>5485</v>
      </c>
      <c r="H233" s="24">
        <v>1197</v>
      </c>
      <c r="I233" s="25">
        <v>0.11466813298799999</v>
      </c>
      <c r="J233" s="24">
        <v>55702</v>
      </c>
      <c r="K233" s="24">
        <v>1620</v>
      </c>
      <c r="L233" s="17">
        <v>110919025</v>
      </c>
      <c r="M233" s="17">
        <v>87603148</v>
      </c>
      <c r="N233" s="17">
        <v>4191582</v>
      </c>
      <c r="O233" s="17">
        <v>2328254</v>
      </c>
      <c r="P233" s="17">
        <v>106.26</v>
      </c>
      <c r="Q233" s="17">
        <v>64166731</v>
      </c>
      <c r="R233" s="17">
        <v>1425264</v>
      </c>
    </row>
    <row r="234" spans="1:18" x14ac:dyDescent="0.45">
      <c r="A234">
        <v>3</v>
      </c>
      <c r="B234">
        <v>2016</v>
      </c>
      <c r="C234" t="s">
        <v>22</v>
      </c>
      <c r="D234">
        <v>1007</v>
      </c>
      <c r="E234" s="24">
        <v>620783</v>
      </c>
      <c r="F234" s="24">
        <v>59402</v>
      </c>
      <c r="G234" s="24">
        <v>49405</v>
      </c>
      <c r="H234" s="24">
        <v>1161</v>
      </c>
      <c r="I234" s="25">
        <v>0.18702187398799999</v>
      </c>
      <c r="J234" s="24">
        <v>28883</v>
      </c>
      <c r="K234" s="24">
        <v>1829</v>
      </c>
      <c r="L234" s="17">
        <v>51329541</v>
      </c>
      <c r="M234" s="17">
        <v>34961872.829999998</v>
      </c>
      <c r="N234" s="17">
        <v>20110002.870000001</v>
      </c>
      <c r="O234" s="17">
        <v>1379269.1</v>
      </c>
      <c r="P234" s="17">
        <v>82.69</v>
      </c>
      <c r="Q234" s="17">
        <v>23528284</v>
      </c>
      <c r="R234" s="17">
        <v>308046.2</v>
      </c>
    </row>
    <row r="235" spans="1:18" x14ac:dyDescent="0.45">
      <c r="A235">
        <v>3</v>
      </c>
      <c r="B235">
        <v>2016</v>
      </c>
      <c r="C235" t="s">
        <v>18</v>
      </c>
      <c r="D235">
        <v>1001</v>
      </c>
      <c r="E235" s="24">
        <v>260960</v>
      </c>
      <c r="F235" s="24">
        <v>17741</v>
      </c>
      <c r="G235" s="24">
        <v>23109</v>
      </c>
      <c r="H235">
        <v>709</v>
      </c>
      <c r="I235" s="25">
        <v>0.27168914776199998</v>
      </c>
      <c r="J235" s="24">
        <v>5710</v>
      </c>
      <c r="K235">
        <v>870</v>
      </c>
      <c r="L235" s="17">
        <v>35237858</v>
      </c>
      <c r="M235" s="17">
        <v>9262140</v>
      </c>
      <c r="N235" s="17">
        <v>9433974</v>
      </c>
      <c r="O235" s="17">
        <v>620883</v>
      </c>
      <c r="P235" s="17">
        <v>135.03</v>
      </c>
      <c r="Q235" s="17">
        <v>10666575</v>
      </c>
      <c r="R235" s="17">
        <v>614111</v>
      </c>
    </row>
    <row r="236" spans="1:18" x14ac:dyDescent="0.45">
      <c r="A236">
        <v>6</v>
      </c>
      <c r="B236">
        <v>2016</v>
      </c>
      <c r="C236" t="s">
        <v>18</v>
      </c>
      <c r="D236">
        <v>1001</v>
      </c>
      <c r="E236" s="24">
        <v>259815</v>
      </c>
      <c r="F236" s="24">
        <v>20753</v>
      </c>
      <c r="G236" s="24">
        <v>23210</v>
      </c>
      <c r="H236" s="24">
        <v>1023</v>
      </c>
      <c r="I236" s="25">
        <v>0.39374170082600002</v>
      </c>
      <c r="J236" s="24">
        <v>5565</v>
      </c>
      <c r="K236">
        <v>612</v>
      </c>
      <c r="L236" s="17">
        <v>25308582</v>
      </c>
      <c r="M236" s="17">
        <v>9482218</v>
      </c>
      <c r="N236" s="17">
        <v>8037787</v>
      </c>
      <c r="O236" s="17">
        <v>890284</v>
      </c>
      <c r="P236" s="17">
        <v>97.41</v>
      </c>
      <c r="Q236" s="17">
        <v>10660923</v>
      </c>
      <c r="R236" s="17">
        <v>349185</v>
      </c>
    </row>
    <row r="237" spans="1:18" x14ac:dyDescent="0.45">
      <c r="A237">
        <v>6</v>
      </c>
      <c r="B237">
        <v>2016</v>
      </c>
      <c r="C237" t="s">
        <v>26</v>
      </c>
      <c r="D237">
        <v>1002</v>
      </c>
      <c r="E237" s="24">
        <v>2928132</v>
      </c>
      <c r="F237" s="24">
        <v>290350</v>
      </c>
      <c r="G237" s="24">
        <v>186768</v>
      </c>
      <c r="H237" s="24">
        <v>5496</v>
      </c>
      <c r="I237" s="25">
        <v>0.18769645630699999</v>
      </c>
      <c r="J237" s="24">
        <v>125958</v>
      </c>
      <c r="K237" s="24">
        <v>6940</v>
      </c>
      <c r="L237" s="17">
        <v>297764775.16000003</v>
      </c>
      <c r="M237" s="17">
        <v>231198445.03</v>
      </c>
      <c r="N237" s="17">
        <v>74097502.890000001</v>
      </c>
      <c r="O237" s="17">
        <v>8124000</v>
      </c>
      <c r="P237" s="17">
        <v>101.69</v>
      </c>
      <c r="Q237" s="17">
        <v>78770671.560000002</v>
      </c>
      <c r="R237" s="17">
        <v>3866396</v>
      </c>
    </row>
    <row r="238" spans="1:18" x14ac:dyDescent="0.45">
      <c r="A238">
        <v>6</v>
      </c>
      <c r="B238">
        <v>2016</v>
      </c>
      <c r="C238" t="s">
        <v>21</v>
      </c>
      <c r="D238">
        <v>1003</v>
      </c>
      <c r="E238" s="24">
        <v>496955</v>
      </c>
      <c r="F238" s="24">
        <v>46888</v>
      </c>
      <c r="G238" s="24">
        <v>21059</v>
      </c>
      <c r="H238" s="24">
        <v>2696</v>
      </c>
      <c r="I238" s="25">
        <v>0.54250384843699995</v>
      </c>
      <c r="J238" s="24">
        <v>8493</v>
      </c>
      <c r="K238">
        <v>590</v>
      </c>
      <c r="L238" s="17">
        <v>32100995.059999999</v>
      </c>
      <c r="M238" s="17">
        <v>27804862</v>
      </c>
      <c r="N238" s="17">
        <v>6740384</v>
      </c>
      <c r="O238" s="17">
        <v>1915086</v>
      </c>
      <c r="P238" s="17">
        <v>64.599999999999994</v>
      </c>
      <c r="Q238" s="17">
        <v>8669124</v>
      </c>
      <c r="R238" s="17">
        <v>433851.73</v>
      </c>
    </row>
    <row r="239" spans="1:18" x14ac:dyDescent="0.45">
      <c r="A239">
        <v>6</v>
      </c>
      <c r="B239">
        <v>2016</v>
      </c>
      <c r="C239" t="s">
        <v>23</v>
      </c>
      <c r="D239">
        <v>3010</v>
      </c>
      <c r="E239" s="24">
        <v>976740</v>
      </c>
      <c r="F239" s="24">
        <v>150770</v>
      </c>
      <c r="G239" s="24">
        <v>68444</v>
      </c>
      <c r="H239" s="24">
        <v>3804</v>
      </c>
      <c r="I239" s="25">
        <v>0.38945881196600002</v>
      </c>
      <c r="J239" s="24">
        <v>24494</v>
      </c>
      <c r="K239" s="24">
        <v>4643</v>
      </c>
      <c r="L239" s="17">
        <v>49518964.579999998</v>
      </c>
      <c r="M239" s="17">
        <v>59578702</v>
      </c>
      <c r="N239" s="17">
        <v>37378827</v>
      </c>
      <c r="O239" s="17">
        <v>2861223</v>
      </c>
      <c r="P239" s="17">
        <v>50.7</v>
      </c>
      <c r="Q239" s="17">
        <v>23244674</v>
      </c>
      <c r="R239" s="17">
        <v>1235461.5900000001</v>
      </c>
    </row>
    <row r="240" spans="1:18" x14ac:dyDescent="0.45">
      <c r="A240">
        <v>6</v>
      </c>
      <c r="B240">
        <v>2016</v>
      </c>
      <c r="C240" t="s">
        <v>25</v>
      </c>
      <c r="D240">
        <v>1004</v>
      </c>
      <c r="E240" s="24">
        <v>1489799</v>
      </c>
      <c r="F240" s="24">
        <v>204298</v>
      </c>
      <c r="G240" s="24">
        <v>89058</v>
      </c>
      <c r="H240" s="24">
        <v>13021</v>
      </c>
      <c r="I240" s="25">
        <v>0.87401052088200004</v>
      </c>
      <c r="J240" s="24">
        <v>63142</v>
      </c>
      <c r="K240" s="24">
        <v>4072</v>
      </c>
      <c r="L240" s="17">
        <v>147734429.94999999</v>
      </c>
      <c r="M240" s="17">
        <v>226542488</v>
      </c>
      <c r="N240" s="17">
        <v>53941469</v>
      </c>
      <c r="O240" s="17">
        <v>15560748</v>
      </c>
      <c r="P240" s="17">
        <v>99.16</v>
      </c>
      <c r="Q240" s="17">
        <v>81032076</v>
      </c>
      <c r="R240" s="17">
        <v>4506879.03</v>
      </c>
    </row>
    <row r="241" spans="1:18" x14ac:dyDescent="0.45">
      <c r="A241">
        <v>6</v>
      </c>
      <c r="B241">
        <v>2016</v>
      </c>
      <c r="C241" t="s">
        <v>24</v>
      </c>
      <c r="D241">
        <v>1005</v>
      </c>
      <c r="E241" s="24">
        <v>1000024</v>
      </c>
      <c r="F241" s="24">
        <v>88721</v>
      </c>
      <c r="G241" s="24">
        <v>74288</v>
      </c>
      <c r="H241" s="24">
        <v>4029</v>
      </c>
      <c r="I241" s="25">
        <v>0.40289033063200003</v>
      </c>
      <c r="J241" s="24">
        <v>43547</v>
      </c>
      <c r="K241" s="24">
        <v>2739</v>
      </c>
      <c r="L241" s="17">
        <v>60254466</v>
      </c>
      <c r="M241" s="17">
        <v>31681560.66</v>
      </c>
      <c r="N241" s="17">
        <v>18298625.850000001</v>
      </c>
      <c r="O241" s="17">
        <v>1933326.17</v>
      </c>
      <c r="P241" s="17">
        <v>60.25</v>
      </c>
      <c r="Q241" s="17">
        <v>25491974</v>
      </c>
      <c r="R241" s="17">
        <v>1078445.45</v>
      </c>
    </row>
    <row r="242" spans="1:18" x14ac:dyDescent="0.45">
      <c r="A242">
        <v>6</v>
      </c>
      <c r="B242">
        <v>2016</v>
      </c>
      <c r="C242" t="s">
        <v>19</v>
      </c>
      <c r="D242">
        <v>1006</v>
      </c>
      <c r="E242" s="24">
        <v>199210</v>
      </c>
      <c r="F242" s="24">
        <v>15041</v>
      </c>
      <c r="G242" s="24">
        <v>15296</v>
      </c>
      <c r="H242">
        <v>806</v>
      </c>
      <c r="I242" s="25">
        <v>0.40459816274299998</v>
      </c>
      <c r="J242" s="24">
        <v>7353</v>
      </c>
      <c r="K242">
        <v>50</v>
      </c>
      <c r="L242" s="17">
        <v>34621625.909999996</v>
      </c>
      <c r="M242" s="17">
        <v>7783761.0899999999</v>
      </c>
      <c r="N242" s="17">
        <v>3710590</v>
      </c>
      <c r="O242" s="17">
        <v>741177.81</v>
      </c>
      <c r="P242" s="17">
        <v>173.79</v>
      </c>
      <c r="Q242" s="17">
        <v>8217178</v>
      </c>
      <c r="R242" s="17">
        <v>193884.26</v>
      </c>
    </row>
    <row r="243" spans="1:18" x14ac:dyDescent="0.45">
      <c r="A243">
        <v>6</v>
      </c>
      <c r="B243">
        <v>2016</v>
      </c>
      <c r="C243" t="s">
        <v>27</v>
      </c>
      <c r="D243" t="s">
        <v>28</v>
      </c>
      <c r="E243" s="24">
        <v>1045552</v>
      </c>
      <c r="F243" s="24">
        <v>118881</v>
      </c>
      <c r="G243" s="24">
        <v>5461</v>
      </c>
      <c r="H243" s="24">
        <v>2375</v>
      </c>
      <c r="I243" s="25">
        <v>0.22715273845799999</v>
      </c>
      <c r="J243" s="24">
        <v>50511</v>
      </c>
      <c r="K243" s="24">
        <v>1510</v>
      </c>
      <c r="L243" s="17">
        <v>131103480</v>
      </c>
      <c r="M243" s="17">
        <v>84385151</v>
      </c>
      <c r="N243" s="17">
        <v>4155503</v>
      </c>
      <c r="O243" s="17">
        <v>4274315</v>
      </c>
      <c r="P243" s="17">
        <v>125.39</v>
      </c>
      <c r="Q243" s="17">
        <v>59758269</v>
      </c>
      <c r="R243" s="17">
        <v>1285710</v>
      </c>
    </row>
    <row r="244" spans="1:18" x14ac:dyDescent="0.45">
      <c r="A244">
        <v>6</v>
      </c>
      <c r="B244">
        <v>2016</v>
      </c>
      <c r="C244" t="s">
        <v>22</v>
      </c>
      <c r="D244">
        <v>1007</v>
      </c>
      <c r="E244" s="24">
        <v>620569</v>
      </c>
      <c r="F244" s="24">
        <v>61669</v>
      </c>
      <c r="G244" s="24">
        <v>43089</v>
      </c>
      <c r="H244" s="24">
        <v>1857</v>
      </c>
      <c r="I244" s="25">
        <v>0.29924150255699999</v>
      </c>
      <c r="J244" s="24">
        <v>28944</v>
      </c>
      <c r="K244" s="24">
        <v>2044</v>
      </c>
      <c r="L244" s="17">
        <v>34037485</v>
      </c>
      <c r="M244" s="17">
        <v>37879738.829999998</v>
      </c>
      <c r="N244" s="17">
        <v>16231206.869999999</v>
      </c>
      <c r="O244" s="17">
        <v>1929802.18</v>
      </c>
      <c r="P244" s="17">
        <v>54.85</v>
      </c>
      <c r="Q244" s="17">
        <v>23269824</v>
      </c>
      <c r="R244" s="17">
        <v>1104452.8400000001</v>
      </c>
    </row>
    <row r="245" spans="1:18" x14ac:dyDescent="0.45">
      <c r="A245">
        <v>6</v>
      </c>
      <c r="B245">
        <v>2016</v>
      </c>
      <c r="C245" t="s">
        <v>20</v>
      </c>
      <c r="D245">
        <v>3120</v>
      </c>
      <c r="E245" s="24">
        <v>481208</v>
      </c>
      <c r="F245" s="24">
        <v>35963</v>
      </c>
      <c r="G245">
        <v>0</v>
      </c>
      <c r="H245">
        <v>0</v>
      </c>
      <c r="I245" s="25">
        <v>0</v>
      </c>
      <c r="J245" s="24">
        <v>15283</v>
      </c>
      <c r="K245">
        <v>0</v>
      </c>
      <c r="L245" s="17">
        <v>14186493.539999999</v>
      </c>
      <c r="M245" s="17">
        <v>15759393.9</v>
      </c>
      <c r="N245" s="17">
        <v>0</v>
      </c>
      <c r="O245" s="17">
        <v>0</v>
      </c>
      <c r="P245" s="17">
        <v>29.48</v>
      </c>
      <c r="Q245" s="17">
        <v>8963021.8900000006</v>
      </c>
      <c r="R245" s="17">
        <v>0</v>
      </c>
    </row>
    <row r="246" spans="1:18" x14ac:dyDescent="0.45">
      <c r="A246">
        <v>9</v>
      </c>
      <c r="B246">
        <v>2016</v>
      </c>
      <c r="C246" t="s">
        <v>18</v>
      </c>
      <c r="D246">
        <v>1001</v>
      </c>
      <c r="E246" s="24">
        <v>259409</v>
      </c>
      <c r="F246" s="24">
        <v>20650</v>
      </c>
      <c r="G246" s="24">
        <v>20826</v>
      </c>
      <c r="H246" s="24">
        <v>1228</v>
      </c>
      <c r="I246" s="25">
        <v>0.47338372994</v>
      </c>
      <c r="J246" s="24">
        <v>5084</v>
      </c>
      <c r="K246">
        <v>687</v>
      </c>
      <c r="L246" s="17">
        <v>35713860</v>
      </c>
      <c r="M246" s="17">
        <v>8898986</v>
      </c>
      <c r="N246" s="17">
        <v>6979927</v>
      </c>
      <c r="O246" s="17">
        <v>994124</v>
      </c>
      <c r="P246" s="17">
        <v>137.66999999999999</v>
      </c>
      <c r="Q246" s="17">
        <v>8565372</v>
      </c>
      <c r="R246" s="17">
        <v>547152</v>
      </c>
    </row>
    <row r="247" spans="1:18" x14ac:dyDescent="0.45">
      <c r="A247">
        <v>9</v>
      </c>
      <c r="B247">
        <v>2016</v>
      </c>
      <c r="C247" t="s">
        <v>26</v>
      </c>
      <c r="D247">
        <v>1002</v>
      </c>
      <c r="E247" s="24">
        <v>2935995</v>
      </c>
      <c r="F247" s="24">
        <v>273332</v>
      </c>
      <c r="G247" s="24">
        <v>227592</v>
      </c>
      <c r="H247" s="24">
        <v>6276</v>
      </c>
      <c r="I247" s="25">
        <v>0.21376058201699999</v>
      </c>
      <c r="J247" s="24">
        <v>129622</v>
      </c>
      <c r="K247" s="24">
        <v>5940</v>
      </c>
      <c r="L247" s="17">
        <v>391861978.55000001</v>
      </c>
      <c r="M247" s="17">
        <v>251615621.78</v>
      </c>
      <c r="N247" s="17">
        <v>97785504.939999998</v>
      </c>
      <c r="O247" s="17">
        <v>8433000</v>
      </c>
      <c r="P247" s="17">
        <v>133.47</v>
      </c>
      <c r="Q247" s="17">
        <v>81611024.670000002</v>
      </c>
      <c r="R247" s="17">
        <v>3596979.92</v>
      </c>
    </row>
    <row r="248" spans="1:18" x14ac:dyDescent="0.45">
      <c r="A248">
        <v>9</v>
      </c>
      <c r="B248">
        <v>2016</v>
      </c>
      <c r="C248" t="s">
        <v>21</v>
      </c>
      <c r="D248">
        <v>1003</v>
      </c>
      <c r="E248" s="24">
        <v>496157</v>
      </c>
      <c r="F248" s="24">
        <v>44020</v>
      </c>
      <c r="G248" s="24">
        <v>17537</v>
      </c>
      <c r="H248" s="24">
        <v>1682</v>
      </c>
      <c r="I248" s="25">
        <v>0.33900559701900002</v>
      </c>
      <c r="J248" s="24">
        <v>7509</v>
      </c>
      <c r="K248">
        <v>855</v>
      </c>
      <c r="L248" s="17">
        <v>23492187.960000001</v>
      </c>
      <c r="M248" s="17">
        <v>23066558</v>
      </c>
      <c r="N248" s="17">
        <v>4142623</v>
      </c>
      <c r="O248" s="17">
        <v>1057916</v>
      </c>
      <c r="P248" s="17">
        <v>47.35</v>
      </c>
      <c r="Q248" s="17">
        <v>7906435</v>
      </c>
      <c r="R248" s="17">
        <v>500960.26</v>
      </c>
    </row>
    <row r="249" spans="1:18" x14ac:dyDescent="0.45">
      <c r="A249">
        <v>9</v>
      </c>
      <c r="B249">
        <v>2016</v>
      </c>
      <c r="C249" t="s">
        <v>23</v>
      </c>
      <c r="D249">
        <v>3010</v>
      </c>
      <c r="E249" s="24">
        <v>982433</v>
      </c>
      <c r="F249" s="24">
        <v>144806</v>
      </c>
      <c r="G249" s="24">
        <v>58356</v>
      </c>
      <c r="H249" s="24">
        <v>3894</v>
      </c>
      <c r="I249" s="25">
        <v>0.39636290719099998</v>
      </c>
      <c r="J249" s="24">
        <v>23439</v>
      </c>
      <c r="K249" s="24">
        <v>5401</v>
      </c>
      <c r="L249" s="17">
        <v>37205194.240000002</v>
      </c>
      <c r="M249" s="17">
        <v>51349369</v>
      </c>
      <c r="N249" s="17">
        <v>27431281</v>
      </c>
      <c r="O249" s="17">
        <v>2497825</v>
      </c>
      <c r="P249" s="17">
        <v>37.869999999999997</v>
      </c>
      <c r="Q249" s="17">
        <v>21791713</v>
      </c>
      <c r="R249" s="17">
        <v>1687410.37</v>
      </c>
    </row>
    <row r="250" spans="1:18" x14ac:dyDescent="0.45">
      <c r="A250">
        <v>9</v>
      </c>
      <c r="B250">
        <v>2016</v>
      </c>
      <c r="C250" t="s">
        <v>20</v>
      </c>
      <c r="D250">
        <v>3120</v>
      </c>
      <c r="E250" s="24">
        <v>479728</v>
      </c>
      <c r="F250" s="24">
        <v>32247</v>
      </c>
      <c r="G250" s="24">
        <v>30717</v>
      </c>
      <c r="H250">
        <v>280</v>
      </c>
      <c r="I250" s="25">
        <v>5.8366407630999997E-2</v>
      </c>
      <c r="J250" s="24">
        <v>25031</v>
      </c>
      <c r="K250" s="24">
        <v>38914</v>
      </c>
      <c r="L250" s="17">
        <v>11720118.130000001</v>
      </c>
      <c r="M250" s="17">
        <v>12503650.189999999</v>
      </c>
      <c r="N250" s="17">
        <v>10450294.59</v>
      </c>
      <c r="O250" s="17">
        <v>430181.91</v>
      </c>
      <c r="P250" s="17">
        <v>24.43</v>
      </c>
      <c r="Q250" s="17">
        <v>12414736.470000001</v>
      </c>
      <c r="R250" s="17">
        <v>4955979</v>
      </c>
    </row>
    <row r="251" spans="1:18" x14ac:dyDescent="0.45">
      <c r="A251">
        <v>9</v>
      </c>
      <c r="B251">
        <v>2016</v>
      </c>
      <c r="C251" t="s">
        <v>25</v>
      </c>
      <c r="D251">
        <v>1004</v>
      </c>
      <c r="E251" s="24">
        <v>1500768</v>
      </c>
      <c r="F251" s="24">
        <v>202557</v>
      </c>
      <c r="G251" s="24">
        <v>92687</v>
      </c>
      <c r="H251" s="24">
        <v>8809</v>
      </c>
      <c r="I251" s="25">
        <v>0.58696614000299996</v>
      </c>
      <c r="J251" s="24">
        <v>60404</v>
      </c>
      <c r="K251" s="24">
        <v>4865</v>
      </c>
      <c r="L251" s="17">
        <v>62222666.950000003</v>
      </c>
      <c r="M251" s="17">
        <v>214868959</v>
      </c>
      <c r="N251" s="17">
        <v>52228180</v>
      </c>
      <c r="O251" s="17">
        <v>9684262</v>
      </c>
      <c r="P251" s="17">
        <v>41.46</v>
      </c>
      <c r="Q251" s="17">
        <v>75510044</v>
      </c>
      <c r="R251" s="17">
        <v>4992475.1900000004</v>
      </c>
    </row>
    <row r="252" spans="1:18" x14ac:dyDescent="0.45">
      <c r="A252">
        <v>9</v>
      </c>
      <c r="B252">
        <v>2016</v>
      </c>
      <c r="C252" t="s">
        <v>24</v>
      </c>
      <c r="D252">
        <v>1005</v>
      </c>
      <c r="E252" s="24">
        <v>991852</v>
      </c>
      <c r="F252" s="24">
        <v>90194</v>
      </c>
      <c r="G252" s="24">
        <v>75697</v>
      </c>
      <c r="H252" s="24">
        <v>2992</v>
      </c>
      <c r="I252" s="25">
        <v>0.30165790864000003</v>
      </c>
      <c r="J252" s="24">
        <v>43818</v>
      </c>
      <c r="K252" s="24">
        <v>3146</v>
      </c>
      <c r="L252" s="17">
        <v>64475400</v>
      </c>
      <c r="M252" s="17">
        <v>31089420.309999999</v>
      </c>
      <c r="N252" s="17">
        <v>18125386.780000001</v>
      </c>
      <c r="O252" s="17">
        <v>1404195.42</v>
      </c>
      <c r="P252" s="17">
        <v>65.010000000000005</v>
      </c>
      <c r="Q252" s="17">
        <v>25204473</v>
      </c>
      <c r="R252" s="17">
        <v>1034324.3</v>
      </c>
    </row>
    <row r="253" spans="1:18" x14ac:dyDescent="0.45">
      <c r="A253">
        <v>9</v>
      </c>
      <c r="B253">
        <v>2016</v>
      </c>
      <c r="C253" t="s">
        <v>19</v>
      </c>
      <c r="D253">
        <v>1006</v>
      </c>
      <c r="E253" s="24">
        <v>199339</v>
      </c>
      <c r="F253" s="24">
        <v>14531</v>
      </c>
      <c r="G253" s="24">
        <v>17770</v>
      </c>
      <c r="H253">
        <v>999</v>
      </c>
      <c r="I253" s="25">
        <v>0.50115632164299995</v>
      </c>
      <c r="J253" s="24">
        <v>7032</v>
      </c>
      <c r="K253">
        <v>78</v>
      </c>
      <c r="L253" s="17">
        <v>44799235.460000001</v>
      </c>
      <c r="M253" s="17">
        <v>7171686.96</v>
      </c>
      <c r="N253" s="17">
        <v>5203652</v>
      </c>
      <c r="O253" s="17">
        <v>654878.54</v>
      </c>
      <c r="P253" s="17">
        <v>224.74</v>
      </c>
      <c r="Q253" s="17">
        <v>7798878</v>
      </c>
      <c r="R253" s="17">
        <v>255387.34</v>
      </c>
    </row>
    <row r="254" spans="1:18" x14ac:dyDescent="0.45">
      <c r="A254">
        <v>9</v>
      </c>
      <c r="B254">
        <v>2016</v>
      </c>
      <c r="C254" t="s">
        <v>27</v>
      </c>
      <c r="D254" t="s">
        <v>28</v>
      </c>
      <c r="E254" s="24">
        <v>1047832</v>
      </c>
      <c r="F254" s="24">
        <v>111634</v>
      </c>
      <c r="G254" s="24">
        <v>5275</v>
      </c>
      <c r="H254" s="24">
        <v>1821</v>
      </c>
      <c r="I254" s="25">
        <v>0.17378740103400001</v>
      </c>
      <c r="J254" s="24">
        <v>51125</v>
      </c>
      <c r="K254" s="24">
        <v>1737</v>
      </c>
      <c r="L254" s="17">
        <v>249618285</v>
      </c>
      <c r="M254" s="17">
        <v>78805503</v>
      </c>
      <c r="N254" s="17">
        <v>4190550</v>
      </c>
      <c r="O254" s="17">
        <v>2675438</v>
      </c>
      <c r="P254" s="17">
        <v>238.22</v>
      </c>
      <c r="Q254" s="17">
        <v>59384576</v>
      </c>
      <c r="R254" s="17">
        <v>1748152</v>
      </c>
    </row>
    <row r="255" spans="1:18" x14ac:dyDescent="0.45">
      <c r="A255">
        <v>9</v>
      </c>
      <c r="B255">
        <v>2016</v>
      </c>
      <c r="C255" t="s">
        <v>22</v>
      </c>
      <c r="D255">
        <v>1007</v>
      </c>
      <c r="E255" s="24">
        <v>622249</v>
      </c>
      <c r="F255" s="24">
        <v>63685</v>
      </c>
      <c r="G255" s="24">
        <v>43175</v>
      </c>
      <c r="H255" s="24">
        <v>1638</v>
      </c>
      <c r="I255" s="25">
        <v>0.26323867133599999</v>
      </c>
      <c r="J255" s="24">
        <v>28767</v>
      </c>
      <c r="K255" s="24">
        <v>2232</v>
      </c>
      <c r="L255" s="17">
        <v>37664978</v>
      </c>
      <c r="M255" s="17">
        <v>37220926.090000004</v>
      </c>
      <c r="N255" s="17">
        <v>15383412.300000001</v>
      </c>
      <c r="O255" s="17">
        <v>1910987.32</v>
      </c>
      <c r="P255" s="17">
        <v>60.53</v>
      </c>
      <c r="Q255" s="17">
        <v>22635389</v>
      </c>
      <c r="R255" s="17">
        <v>1026233.01</v>
      </c>
    </row>
    <row r="256" spans="1:18" x14ac:dyDescent="0.45">
      <c r="A256">
        <v>12</v>
      </c>
      <c r="B256">
        <v>2016</v>
      </c>
      <c r="C256" t="s">
        <v>18</v>
      </c>
      <c r="D256">
        <v>1001</v>
      </c>
      <c r="E256" s="24">
        <v>260289</v>
      </c>
      <c r="F256" s="24">
        <v>20914</v>
      </c>
      <c r="G256" s="24">
        <v>19476</v>
      </c>
      <c r="H256">
        <v>284</v>
      </c>
      <c r="I256" s="25">
        <v>0.109109489836</v>
      </c>
      <c r="J256" s="24">
        <v>4796</v>
      </c>
      <c r="K256">
        <v>882</v>
      </c>
      <c r="L256" s="17">
        <v>36613737</v>
      </c>
      <c r="M256" s="17">
        <v>7809535</v>
      </c>
      <c r="N256" s="17">
        <v>6171703</v>
      </c>
      <c r="O256" s="17">
        <v>246598</v>
      </c>
      <c r="P256" s="17">
        <v>140.66999999999999</v>
      </c>
      <c r="Q256" s="17">
        <v>8233729</v>
      </c>
      <c r="R256" s="17">
        <v>982133</v>
      </c>
    </row>
    <row r="257" spans="1:18" x14ac:dyDescent="0.45">
      <c r="A257">
        <v>12</v>
      </c>
      <c r="B257">
        <v>2016</v>
      </c>
      <c r="C257" t="s">
        <v>26</v>
      </c>
      <c r="D257">
        <v>1002</v>
      </c>
      <c r="E257" s="24">
        <v>2939988</v>
      </c>
      <c r="F257" s="24">
        <v>325097</v>
      </c>
      <c r="G257" s="24">
        <v>192247</v>
      </c>
      <c r="H257" s="24">
        <v>3359</v>
      </c>
      <c r="I257" s="25">
        <v>0.11425216701599999</v>
      </c>
      <c r="J257" s="24">
        <v>145091</v>
      </c>
      <c r="K257" s="24">
        <v>7241</v>
      </c>
      <c r="L257" s="17">
        <v>323467277.24000001</v>
      </c>
      <c r="M257" s="17">
        <v>265126656.28</v>
      </c>
      <c r="N257" s="17">
        <v>77476995.349999994</v>
      </c>
      <c r="O257" s="17">
        <v>3783000</v>
      </c>
      <c r="P257" s="17">
        <v>110.02</v>
      </c>
      <c r="Q257" s="17">
        <v>84254906.269999996</v>
      </c>
      <c r="R257" s="17">
        <v>3356735.14</v>
      </c>
    </row>
    <row r="258" spans="1:18" x14ac:dyDescent="0.45">
      <c r="A258">
        <v>12</v>
      </c>
      <c r="B258">
        <v>2016</v>
      </c>
      <c r="C258" t="s">
        <v>21</v>
      </c>
      <c r="D258">
        <v>1003</v>
      </c>
      <c r="E258" s="24">
        <v>504359</v>
      </c>
      <c r="F258" s="24">
        <v>39909</v>
      </c>
      <c r="G258" s="24">
        <v>17866</v>
      </c>
      <c r="H258">
        <v>56</v>
      </c>
      <c r="I258" s="25">
        <v>1.1103202283E-2</v>
      </c>
      <c r="J258" s="24">
        <v>5834</v>
      </c>
      <c r="K258">
        <v>774</v>
      </c>
      <c r="L258" s="17">
        <v>66618702.369999997</v>
      </c>
      <c r="M258" s="17">
        <v>19915063</v>
      </c>
      <c r="N258" s="17">
        <v>4079664</v>
      </c>
      <c r="O258" s="17">
        <v>29426</v>
      </c>
      <c r="P258" s="17">
        <v>132.09</v>
      </c>
      <c r="Q258" s="17">
        <v>6846405</v>
      </c>
      <c r="R258" s="17">
        <v>271142.33</v>
      </c>
    </row>
    <row r="259" spans="1:18" x14ac:dyDescent="0.45">
      <c r="A259">
        <v>12</v>
      </c>
      <c r="B259">
        <v>2016</v>
      </c>
      <c r="C259" t="s">
        <v>23</v>
      </c>
      <c r="D259">
        <v>3010</v>
      </c>
      <c r="E259" s="24">
        <v>969071</v>
      </c>
      <c r="F259" s="24">
        <v>140598</v>
      </c>
      <c r="G259" s="24">
        <v>58356</v>
      </c>
      <c r="H259" s="24">
        <v>1959</v>
      </c>
      <c r="I259" s="25">
        <v>0.20215237067299999</v>
      </c>
      <c r="J259" s="24">
        <v>19620</v>
      </c>
      <c r="K259" s="24">
        <v>5186</v>
      </c>
      <c r="L259" s="17">
        <v>93023287.849999994</v>
      </c>
      <c r="M259" s="17">
        <v>47639539</v>
      </c>
      <c r="N259" s="17">
        <v>25789354</v>
      </c>
      <c r="O259" s="17">
        <v>540901</v>
      </c>
      <c r="P259" s="17">
        <v>95.99</v>
      </c>
      <c r="Q259" s="17">
        <v>18753891</v>
      </c>
      <c r="R259" s="17">
        <v>976804.92</v>
      </c>
    </row>
    <row r="260" spans="1:18" x14ac:dyDescent="0.45">
      <c r="A260">
        <v>12</v>
      </c>
      <c r="B260">
        <v>2016</v>
      </c>
      <c r="C260" t="s">
        <v>20</v>
      </c>
      <c r="D260">
        <v>3120</v>
      </c>
      <c r="E260" s="24">
        <v>482597</v>
      </c>
      <c r="F260" s="24">
        <v>32763</v>
      </c>
      <c r="G260">
        <v>0</v>
      </c>
      <c r="H260">
        <v>0</v>
      </c>
      <c r="I260" s="25">
        <v>0</v>
      </c>
      <c r="J260" s="24">
        <v>19395</v>
      </c>
      <c r="K260" s="24">
        <v>17802</v>
      </c>
      <c r="L260" s="17">
        <v>32188638.780000001</v>
      </c>
      <c r="M260" s="17">
        <v>13528271.34</v>
      </c>
      <c r="N260" s="17">
        <v>0</v>
      </c>
      <c r="O260" s="17">
        <v>0</v>
      </c>
      <c r="P260" s="17">
        <v>66.7</v>
      </c>
      <c r="Q260" s="17">
        <v>7919572.4100000001</v>
      </c>
      <c r="R260" s="17">
        <v>-224067.35</v>
      </c>
    </row>
    <row r="261" spans="1:18" x14ac:dyDescent="0.45">
      <c r="A261">
        <v>12</v>
      </c>
      <c r="B261">
        <v>2016</v>
      </c>
      <c r="C261" t="s">
        <v>24</v>
      </c>
      <c r="D261">
        <v>1005</v>
      </c>
      <c r="E261" s="24">
        <v>1004699</v>
      </c>
      <c r="F261" s="24">
        <v>84686</v>
      </c>
      <c r="G261" s="24">
        <v>75360</v>
      </c>
      <c r="H261">
        <v>218</v>
      </c>
      <c r="I261" s="25">
        <v>2.1698040905999999E-2</v>
      </c>
      <c r="J261" s="24">
        <v>42937</v>
      </c>
      <c r="K261" s="24">
        <v>3076</v>
      </c>
      <c r="L261" s="17">
        <v>84106343</v>
      </c>
      <c r="M261" s="17">
        <v>30263043.440000001</v>
      </c>
      <c r="N261" s="17">
        <v>18345265.649999999</v>
      </c>
      <c r="O261" s="17">
        <v>136369.14000000001</v>
      </c>
      <c r="P261" s="17">
        <v>83.71</v>
      </c>
      <c r="Q261" s="17">
        <v>23869669</v>
      </c>
      <c r="R261" s="17">
        <v>904759.3</v>
      </c>
    </row>
    <row r="262" spans="1:18" x14ac:dyDescent="0.45">
      <c r="A262">
        <v>12</v>
      </c>
      <c r="B262">
        <v>2016</v>
      </c>
      <c r="C262" t="s">
        <v>19</v>
      </c>
      <c r="D262">
        <v>1006</v>
      </c>
      <c r="E262" s="24">
        <v>199717</v>
      </c>
      <c r="F262" s="24">
        <v>15084</v>
      </c>
      <c r="G262" s="24">
        <v>16182</v>
      </c>
      <c r="H262">
        <v>289</v>
      </c>
      <c r="I262" s="25">
        <v>0.14470475723099999</v>
      </c>
      <c r="J262" s="24">
        <v>6740</v>
      </c>
      <c r="K262">
        <v>167</v>
      </c>
      <c r="L262" s="17">
        <v>46904484.240000002</v>
      </c>
      <c r="M262" s="17">
        <v>6895546.9500000002</v>
      </c>
      <c r="N262" s="17">
        <v>4164501</v>
      </c>
      <c r="O262" s="17">
        <v>190499.49</v>
      </c>
      <c r="P262" s="17">
        <v>234.85</v>
      </c>
      <c r="Q262" s="17">
        <v>7292563</v>
      </c>
      <c r="R262" s="17">
        <v>474451.81</v>
      </c>
    </row>
    <row r="263" spans="1:18" x14ac:dyDescent="0.45">
      <c r="A263">
        <v>12</v>
      </c>
      <c r="B263">
        <v>2016</v>
      </c>
      <c r="C263" t="s">
        <v>27</v>
      </c>
      <c r="D263" t="s">
        <v>28</v>
      </c>
      <c r="E263" s="24">
        <v>1047199</v>
      </c>
      <c r="F263" s="24">
        <v>125974</v>
      </c>
      <c r="G263" s="24">
        <v>5884</v>
      </c>
      <c r="H263">
        <v>515</v>
      </c>
      <c r="I263" s="25">
        <v>4.9178809375999999E-2</v>
      </c>
      <c r="J263" s="24">
        <v>57025</v>
      </c>
      <c r="K263" s="24">
        <v>2039</v>
      </c>
      <c r="L263" s="17">
        <v>127403600</v>
      </c>
      <c r="M263" s="17">
        <v>86174801</v>
      </c>
      <c r="N263" s="17">
        <v>4795221</v>
      </c>
      <c r="O263" s="17">
        <v>646854</v>
      </c>
      <c r="P263" s="17">
        <v>121.66</v>
      </c>
      <c r="Q263" s="17">
        <v>64100927</v>
      </c>
      <c r="R263" s="17">
        <v>1855797</v>
      </c>
    </row>
    <row r="264" spans="1:18" x14ac:dyDescent="0.45">
      <c r="A264">
        <v>12</v>
      </c>
      <c r="B264">
        <v>2016</v>
      </c>
      <c r="C264" t="s">
        <v>22</v>
      </c>
      <c r="D264">
        <v>1007</v>
      </c>
      <c r="E264" s="24">
        <v>624708</v>
      </c>
      <c r="F264" s="24">
        <v>60117</v>
      </c>
      <c r="G264" s="24">
        <v>42858</v>
      </c>
      <c r="H264">
        <v>256</v>
      </c>
      <c r="I264" s="25">
        <v>4.0979145457000002E-2</v>
      </c>
      <c r="J264" s="24">
        <v>27910</v>
      </c>
      <c r="K264" s="24">
        <v>2206</v>
      </c>
      <c r="L264" s="17">
        <v>49268309</v>
      </c>
      <c r="M264" s="17">
        <v>35832228.299999997</v>
      </c>
      <c r="N264" s="17">
        <v>15989058.550000001</v>
      </c>
      <c r="O264" s="17">
        <v>318530.62</v>
      </c>
      <c r="P264" s="17">
        <v>78.87</v>
      </c>
      <c r="Q264" s="17">
        <v>21270039</v>
      </c>
      <c r="R264" s="17">
        <v>749840.32</v>
      </c>
    </row>
    <row r="265" spans="1:18" x14ac:dyDescent="0.45">
      <c r="A265">
        <v>12</v>
      </c>
      <c r="B265">
        <v>2016</v>
      </c>
      <c r="C265" t="s">
        <v>25</v>
      </c>
      <c r="D265">
        <v>1004</v>
      </c>
      <c r="E265" s="24">
        <v>1482686</v>
      </c>
      <c r="F265" s="24">
        <v>214840</v>
      </c>
      <c r="G265" s="24">
        <v>78561</v>
      </c>
      <c r="H265">
        <v>340</v>
      </c>
      <c r="I265" s="25">
        <v>2.2931355660999998E-2</v>
      </c>
      <c r="J265" s="24">
        <v>55575</v>
      </c>
      <c r="K265" s="24">
        <v>5449</v>
      </c>
      <c r="L265" s="17">
        <v>170195313.91999999</v>
      </c>
      <c r="M265" s="17">
        <v>210322617</v>
      </c>
      <c r="N265" s="17">
        <v>43375139</v>
      </c>
      <c r="O265" s="17">
        <v>389033</v>
      </c>
      <c r="P265" s="17">
        <v>114.79</v>
      </c>
      <c r="Q265" s="17">
        <v>69558769</v>
      </c>
      <c r="R265" s="17">
        <v>5158876.45</v>
      </c>
    </row>
    <row r="266" spans="1:18" x14ac:dyDescent="0.45">
      <c r="A266">
        <v>3</v>
      </c>
      <c r="B266">
        <v>2017</v>
      </c>
      <c r="C266" t="s">
        <v>18</v>
      </c>
      <c r="D266">
        <v>1001</v>
      </c>
      <c r="E266" s="24">
        <v>267566</v>
      </c>
      <c r="F266" s="24">
        <v>20583</v>
      </c>
      <c r="G266" s="24">
        <v>19625</v>
      </c>
      <c r="H266">
        <v>481</v>
      </c>
      <c r="I266" s="25">
        <v>0.179768729958</v>
      </c>
      <c r="J266" s="24">
        <v>4564</v>
      </c>
      <c r="K266">
        <v>814</v>
      </c>
      <c r="L266" s="17">
        <v>34058290</v>
      </c>
      <c r="M266" s="17">
        <v>8007985</v>
      </c>
      <c r="N266" s="17">
        <v>7642294</v>
      </c>
      <c r="O266" s="17">
        <v>376054</v>
      </c>
      <c r="P266" s="17">
        <v>127.29</v>
      </c>
      <c r="Q266" s="17">
        <v>8148817</v>
      </c>
      <c r="R266" s="17">
        <v>410780</v>
      </c>
    </row>
    <row r="267" spans="1:18" x14ac:dyDescent="0.45">
      <c r="A267">
        <v>3</v>
      </c>
      <c r="B267">
        <v>2017</v>
      </c>
      <c r="C267" t="s">
        <v>26</v>
      </c>
      <c r="D267">
        <v>1002</v>
      </c>
      <c r="E267" s="24">
        <v>2945351</v>
      </c>
      <c r="F267" s="24">
        <v>312604</v>
      </c>
      <c r="G267" s="24">
        <v>182368</v>
      </c>
      <c r="H267" s="24">
        <v>4047</v>
      </c>
      <c r="I267" s="25">
        <v>0.137402978457</v>
      </c>
      <c r="J267" s="24">
        <v>142611</v>
      </c>
      <c r="K267" s="24">
        <v>6114</v>
      </c>
      <c r="L267" s="17">
        <v>338272567.88999999</v>
      </c>
      <c r="M267" s="17">
        <v>262045784.21000001</v>
      </c>
      <c r="N267" s="17">
        <v>79906090.219999999</v>
      </c>
      <c r="O267" s="17">
        <v>4762000</v>
      </c>
      <c r="P267" s="17">
        <v>114.85</v>
      </c>
      <c r="Q267" s="17">
        <v>85887851.079999998</v>
      </c>
      <c r="R267" s="17">
        <v>2295389.5099999998</v>
      </c>
    </row>
    <row r="268" spans="1:18" x14ac:dyDescent="0.45">
      <c r="A268">
        <v>3</v>
      </c>
      <c r="B268">
        <v>2017</v>
      </c>
      <c r="C268" t="s">
        <v>21</v>
      </c>
      <c r="D268">
        <v>1003</v>
      </c>
      <c r="E268" s="24">
        <v>509891</v>
      </c>
      <c r="F268" s="24">
        <v>40542</v>
      </c>
      <c r="G268" s="24">
        <v>22712</v>
      </c>
      <c r="H268">
        <v>272</v>
      </c>
      <c r="I268" s="25">
        <v>5.3344734462999997E-2</v>
      </c>
      <c r="J268" s="24">
        <v>5972</v>
      </c>
      <c r="K268">
        <v>612</v>
      </c>
      <c r="L268" s="17">
        <v>86434781.459999993</v>
      </c>
      <c r="M268" s="17">
        <v>21737580</v>
      </c>
      <c r="N268" s="17">
        <v>8187950</v>
      </c>
      <c r="O268" s="17">
        <v>253809</v>
      </c>
      <c r="P268" s="17">
        <v>169.52</v>
      </c>
      <c r="Q268" s="17">
        <v>6698008</v>
      </c>
      <c r="R268" s="17">
        <v>218508.9</v>
      </c>
    </row>
    <row r="269" spans="1:18" x14ac:dyDescent="0.45">
      <c r="A269">
        <v>3</v>
      </c>
      <c r="B269">
        <v>2017</v>
      </c>
      <c r="C269" t="s">
        <v>23</v>
      </c>
      <c r="D269">
        <v>3010</v>
      </c>
      <c r="E269" s="24">
        <v>991346</v>
      </c>
      <c r="F269" s="24">
        <v>129069</v>
      </c>
      <c r="G269" s="24">
        <v>71521</v>
      </c>
      <c r="H269" s="24">
        <v>2050</v>
      </c>
      <c r="I269" s="25">
        <v>0.206789556825</v>
      </c>
      <c r="J269" s="24">
        <v>20902</v>
      </c>
      <c r="K269" s="24">
        <v>4093</v>
      </c>
      <c r="L269" s="17">
        <v>138491430.97999999</v>
      </c>
      <c r="M269" s="17">
        <v>51574177</v>
      </c>
      <c r="N269" s="17">
        <v>42834353</v>
      </c>
      <c r="O269" s="17">
        <v>826203</v>
      </c>
      <c r="P269" s="17">
        <v>139.69999999999999</v>
      </c>
      <c r="Q269" s="17">
        <v>19391410</v>
      </c>
      <c r="R269" s="17">
        <v>409320.6</v>
      </c>
    </row>
    <row r="270" spans="1:18" x14ac:dyDescent="0.45">
      <c r="A270">
        <v>3</v>
      </c>
      <c r="B270">
        <v>2017</v>
      </c>
      <c r="C270" t="s">
        <v>20</v>
      </c>
      <c r="D270">
        <v>3120</v>
      </c>
      <c r="E270" s="24">
        <v>484086</v>
      </c>
      <c r="F270" s="24">
        <v>26441</v>
      </c>
      <c r="G270" s="24">
        <v>38330</v>
      </c>
      <c r="H270">
        <v>0</v>
      </c>
      <c r="I270" s="25">
        <v>0</v>
      </c>
      <c r="J270" s="24">
        <v>36500</v>
      </c>
      <c r="K270" s="24">
        <v>8301</v>
      </c>
      <c r="L270" s="17">
        <v>40744830.399999999</v>
      </c>
      <c r="M270" s="17">
        <v>14722095.09</v>
      </c>
      <c r="N270" s="17">
        <v>14604539.699999999</v>
      </c>
      <c r="O270" s="17">
        <v>0</v>
      </c>
      <c r="P270" s="17">
        <v>84.17</v>
      </c>
      <c r="Q270" s="17">
        <v>10879440.960000001</v>
      </c>
      <c r="R270" s="17">
        <v>134984.01</v>
      </c>
    </row>
    <row r="271" spans="1:18" x14ac:dyDescent="0.45">
      <c r="A271">
        <v>3</v>
      </c>
      <c r="B271">
        <v>2017</v>
      </c>
      <c r="C271" t="s">
        <v>25</v>
      </c>
      <c r="D271">
        <v>1004</v>
      </c>
      <c r="E271" s="24">
        <v>1480220</v>
      </c>
      <c r="F271" s="24">
        <v>186773</v>
      </c>
      <c r="G271" s="24">
        <v>83565</v>
      </c>
      <c r="H271" s="24">
        <v>1560</v>
      </c>
      <c r="I271" s="25">
        <v>0.105389739363</v>
      </c>
      <c r="J271" s="24">
        <v>54722</v>
      </c>
      <c r="K271" s="24">
        <v>4581</v>
      </c>
      <c r="L271" s="17">
        <v>184369865.75999999</v>
      </c>
      <c r="M271" s="17">
        <v>207105730</v>
      </c>
      <c r="N271" s="17">
        <v>49132696</v>
      </c>
      <c r="O271" s="17">
        <v>2539391</v>
      </c>
      <c r="P271" s="17">
        <v>124.56</v>
      </c>
      <c r="Q271" s="17">
        <v>68936451</v>
      </c>
      <c r="R271" s="17">
        <v>1538297.22</v>
      </c>
    </row>
    <row r="272" spans="1:18" x14ac:dyDescent="0.45">
      <c r="A272">
        <v>3</v>
      </c>
      <c r="B272">
        <v>2017</v>
      </c>
      <c r="C272" t="s">
        <v>24</v>
      </c>
      <c r="D272">
        <v>1005</v>
      </c>
      <c r="E272" s="24">
        <v>1005619</v>
      </c>
      <c r="F272" s="24">
        <v>87372</v>
      </c>
      <c r="G272" s="24">
        <v>80961</v>
      </c>
      <c r="H272">
        <v>625</v>
      </c>
      <c r="I272" s="25">
        <v>6.2150774796000001E-2</v>
      </c>
      <c r="J272" s="24">
        <v>42032</v>
      </c>
      <c r="K272" s="24">
        <v>2480</v>
      </c>
      <c r="L272" s="17">
        <v>93269419.819999993</v>
      </c>
      <c r="M272" s="17">
        <v>28213586</v>
      </c>
      <c r="N272" s="17">
        <v>22317380.07</v>
      </c>
      <c r="O272" s="17">
        <v>363240.45</v>
      </c>
      <c r="P272" s="17">
        <v>92.75</v>
      </c>
      <c r="Q272" s="17">
        <v>23814047.850000001</v>
      </c>
      <c r="R272" s="17">
        <v>277331</v>
      </c>
    </row>
    <row r="273" spans="1:18" x14ac:dyDescent="0.45">
      <c r="A273">
        <v>3</v>
      </c>
      <c r="B273">
        <v>2017</v>
      </c>
      <c r="C273" t="s">
        <v>19</v>
      </c>
      <c r="D273">
        <v>1006</v>
      </c>
      <c r="E273" s="24">
        <v>200203</v>
      </c>
      <c r="F273" s="24">
        <v>16036</v>
      </c>
      <c r="G273" s="24">
        <v>15770</v>
      </c>
      <c r="H273">
        <v>294</v>
      </c>
      <c r="I273" s="25">
        <v>0.14685094629000001</v>
      </c>
      <c r="J273" s="24">
        <v>6805</v>
      </c>
      <c r="K273">
        <v>-129</v>
      </c>
      <c r="L273" s="17">
        <v>48430147.340000004</v>
      </c>
      <c r="M273" s="17">
        <v>8223252.3600000003</v>
      </c>
      <c r="N273" s="17">
        <v>5469877</v>
      </c>
      <c r="O273" s="17">
        <v>277528.38</v>
      </c>
      <c r="P273" s="17">
        <v>241.91</v>
      </c>
      <c r="Q273" s="17">
        <v>7726281</v>
      </c>
      <c r="R273" s="17">
        <v>-9548.89</v>
      </c>
    </row>
    <row r="274" spans="1:18" x14ac:dyDescent="0.45">
      <c r="A274">
        <v>3</v>
      </c>
      <c r="B274">
        <v>2017</v>
      </c>
      <c r="C274" t="s">
        <v>22</v>
      </c>
      <c r="D274">
        <v>1007</v>
      </c>
      <c r="E274" s="24">
        <v>625289</v>
      </c>
      <c r="F274" s="24">
        <v>58951</v>
      </c>
      <c r="G274" s="24">
        <v>47981</v>
      </c>
      <c r="H274">
        <v>444</v>
      </c>
      <c r="I274" s="25">
        <v>7.1007166285999998E-2</v>
      </c>
      <c r="J274" s="24">
        <v>28213</v>
      </c>
      <c r="K274" s="24">
        <v>1919</v>
      </c>
      <c r="L274" s="17">
        <v>59983052.659999996</v>
      </c>
      <c r="M274" s="17">
        <v>34077013</v>
      </c>
      <c r="N274" s="17">
        <v>19443128.48</v>
      </c>
      <c r="O274" s="17">
        <v>680623.31</v>
      </c>
      <c r="P274" s="17">
        <v>95.93</v>
      </c>
      <c r="Q274" s="17">
        <v>21955671.23</v>
      </c>
      <c r="R274" s="17">
        <v>229629</v>
      </c>
    </row>
    <row r="275" spans="1:18" x14ac:dyDescent="0.45">
      <c r="A275">
        <v>3</v>
      </c>
      <c r="B275">
        <v>2017</v>
      </c>
      <c r="C275" t="s">
        <v>27</v>
      </c>
      <c r="D275" t="s">
        <v>28</v>
      </c>
      <c r="E275" s="24">
        <v>1047497</v>
      </c>
      <c r="F275" s="24">
        <v>112885</v>
      </c>
      <c r="G275" s="24">
        <v>5336</v>
      </c>
      <c r="H275">
        <v>700</v>
      </c>
      <c r="I275" s="25">
        <v>6.6825967043000006E-2</v>
      </c>
      <c r="J275" s="24">
        <v>55031</v>
      </c>
      <c r="K275" s="24">
        <v>1948</v>
      </c>
      <c r="L275" s="17">
        <v>120641718</v>
      </c>
      <c r="M275" s="17">
        <v>80660598</v>
      </c>
      <c r="N275" s="17">
        <v>4141259</v>
      </c>
      <c r="O275" s="17">
        <v>1393448.62</v>
      </c>
      <c r="P275" s="17">
        <v>115.17</v>
      </c>
      <c r="Q275" s="17">
        <v>62995463</v>
      </c>
      <c r="R275" s="17">
        <v>1742283</v>
      </c>
    </row>
    <row r="276" spans="1:18" x14ac:dyDescent="0.45">
      <c r="A276">
        <v>6</v>
      </c>
      <c r="B276">
        <v>2017</v>
      </c>
      <c r="C276" t="s">
        <v>18</v>
      </c>
      <c r="D276">
        <v>1001</v>
      </c>
      <c r="E276" s="24">
        <v>260858</v>
      </c>
      <c r="F276" s="24">
        <v>20824</v>
      </c>
      <c r="G276" s="24">
        <v>19220</v>
      </c>
      <c r="H276" s="24">
        <v>1145</v>
      </c>
      <c r="I276" s="25">
        <v>0.43893612616799998</v>
      </c>
      <c r="J276" s="24">
        <v>4962</v>
      </c>
      <c r="K276">
        <v>553</v>
      </c>
      <c r="L276" s="17">
        <v>27708249</v>
      </c>
      <c r="M276" s="17">
        <v>8086584</v>
      </c>
      <c r="N276" s="17">
        <v>6396978</v>
      </c>
      <c r="O276" s="17">
        <v>925040</v>
      </c>
      <c r="P276" s="17">
        <v>106.22</v>
      </c>
      <c r="Q276" s="17">
        <v>8672543</v>
      </c>
      <c r="R276" s="17">
        <v>297383</v>
      </c>
    </row>
    <row r="277" spans="1:18" x14ac:dyDescent="0.45">
      <c r="A277">
        <v>6</v>
      </c>
      <c r="B277">
        <v>2017</v>
      </c>
      <c r="C277" t="s">
        <v>26</v>
      </c>
      <c r="D277">
        <v>1002</v>
      </c>
      <c r="E277" s="24">
        <v>2947294</v>
      </c>
      <c r="F277" s="24">
        <v>293733</v>
      </c>
      <c r="G277" s="24">
        <v>186226</v>
      </c>
      <c r="H277" s="24">
        <v>4106</v>
      </c>
      <c r="I277" s="25">
        <v>0.13931423197000001</v>
      </c>
      <c r="J277" s="24">
        <v>132356</v>
      </c>
      <c r="K277" s="24">
        <v>5684</v>
      </c>
      <c r="L277" s="17">
        <v>302462256.33999997</v>
      </c>
      <c r="M277" s="17">
        <v>248267420.34999999</v>
      </c>
      <c r="N277" s="17">
        <v>78477774.099999994</v>
      </c>
      <c r="O277" s="17">
        <v>6858000</v>
      </c>
      <c r="P277" s="17">
        <v>102.62</v>
      </c>
      <c r="Q277" s="17">
        <v>85400192.700000003</v>
      </c>
      <c r="R277" s="17">
        <v>2893135.15</v>
      </c>
    </row>
    <row r="278" spans="1:18" x14ac:dyDescent="0.45">
      <c r="A278">
        <v>6</v>
      </c>
      <c r="B278">
        <v>2017</v>
      </c>
      <c r="C278" t="s">
        <v>21</v>
      </c>
      <c r="D278">
        <v>1003</v>
      </c>
      <c r="E278" s="24">
        <v>510624</v>
      </c>
      <c r="F278" s="24">
        <v>46484</v>
      </c>
      <c r="G278" s="24">
        <v>19975</v>
      </c>
      <c r="H278" s="24">
        <v>1768</v>
      </c>
      <c r="I278" s="25">
        <v>0.34624302813800001</v>
      </c>
      <c r="J278" s="24">
        <v>7610</v>
      </c>
      <c r="K278">
        <v>658</v>
      </c>
      <c r="L278" s="17">
        <v>36731371.109999999</v>
      </c>
      <c r="M278" s="17">
        <v>31130420</v>
      </c>
      <c r="N278" s="17">
        <v>6085133</v>
      </c>
      <c r="O278" s="17">
        <v>1749237</v>
      </c>
      <c r="P278" s="17">
        <v>71.930000000000007</v>
      </c>
      <c r="Q278" s="17">
        <v>7929174</v>
      </c>
      <c r="R278" s="17">
        <v>440966.43</v>
      </c>
    </row>
    <row r="279" spans="1:18" x14ac:dyDescent="0.45">
      <c r="A279">
        <v>6</v>
      </c>
      <c r="B279">
        <v>2017</v>
      </c>
      <c r="C279" t="s">
        <v>23</v>
      </c>
      <c r="D279">
        <v>3010</v>
      </c>
      <c r="E279" s="24">
        <v>988813</v>
      </c>
      <c r="F279" s="24">
        <v>158267</v>
      </c>
      <c r="G279" s="24">
        <v>71734</v>
      </c>
      <c r="H279" s="24">
        <v>3398</v>
      </c>
      <c r="I279" s="25">
        <v>0.34364434933600002</v>
      </c>
      <c r="J279" s="24">
        <v>25660</v>
      </c>
      <c r="K279" s="24">
        <v>4536</v>
      </c>
      <c r="L279" s="17">
        <v>59145055.460000001</v>
      </c>
      <c r="M279" s="17">
        <v>63396375</v>
      </c>
      <c r="N279" s="17">
        <v>39533923</v>
      </c>
      <c r="O279" s="17">
        <v>2752160</v>
      </c>
      <c r="P279" s="17">
        <v>59.81</v>
      </c>
      <c r="Q279" s="17">
        <v>22979750</v>
      </c>
      <c r="R279" s="17">
        <v>1241798.08</v>
      </c>
    </row>
    <row r="280" spans="1:18" x14ac:dyDescent="0.45">
      <c r="A280">
        <v>6</v>
      </c>
      <c r="B280">
        <v>2017</v>
      </c>
      <c r="C280" t="s">
        <v>25</v>
      </c>
      <c r="D280">
        <v>1004</v>
      </c>
      <c r="E280" s="24">
        <v>1504599</v>
      </c>
      <c r="F280" s="24">
        <v>201012</v>
      </c>
      <c r="G280" s="24">
        <v>81181</v>
      </c>
      <c r="H280" s="24">
        <v>9506</v>
      </c>
      <c r="I280" s="25">
        <v>0.631796246043</v>
      </c>
      <c r="J280" s="24">
        <v>60506</v>
      </c>
      <c r="K280" s="24">
        <v>4490</v>
      </c>
      <c r="L280" s="17">
        <v>145607079.12</v>
      </c>
      <c r="M280" s="17">
        <v>215703878</v>
      </c>
      <c r="N280" s="17">
        <v>48663293</v>
      </c>
      <c r="O280" s="17">
        <v>13441119</v>
      </c>
      <c r="P280" s="17">
        <v>96.77</v>
      </c>
      <c r="Q280" s="17">
        <v>78369243</v>
      </c>
      <c r="R280" s="17">
        <v>4409836.09</v>
      </c>
    </row>
    <row r="281" spans="1:18" x14ac:dyDescent="0.45">
      <c r="A281">
        <v>6</v>
      </c>
      <c r="B281">
        <v>2017</v>
      </c>
      <c r="C281" t="s">
        <v>24</v>
      </c>
      <c r="D281">
        <v>1005</v>
      </c>
      <c r="E281" s="24">
        <v>1007397</v>
      </c>
      <c r="F281" s="24">
        <v>91268</v>
      </c>
      <c r="G281" s="24">
        <v>73051</v>
      </c>
      <c r="H281" s="24">
        <v>3092</v>
      </c>
      <c r="I281" s="25">
        <v>0.30692964144200002</v>
      </c>
      <c r="J281" s="24">
        <v>44656</v>
      </c>
      <c r="K281" s="24">
        <v>2787</v>
      </c>
      <c r="L281" s="17">
        <v>64199181</v>
      </c>
      <c r="M281" s="17">
        <v>32650887</v>
      </c>
      <c r="N281" s="17">
        <v>19822001</v>
      </c>
      <c r="O281" s="17">
        <v>1874094.83</v>
      </c>
      <c r="P281" s="17">
        <v>63.73</v>
      </c>
      <c r="Q281" s="17">
        <v>25728517</v>
      </c>
      <c r="R281" s="17">
        <v>988241</v>
      </c>
    </row>
    <row r="282" spans="1:18" x14ac:dyDescent="0.45">
      <c r="A282">
        <v>6</v>
      </c>
      <c r="B282">
        <v>2017</v>
      </c>
      <c r="C282" t="s">
        <v>19</v>
      </c>
      <c r="D282">
        <v>1006</v>
      </c>
      <c r="E282" s="24">
        <v>200411</v>
      </c>
      <c r="F282" s="24">
        <v>16231</v>
      </c>
      <c r="G282" s="24">
        <v>15923</v>
      </c>
      <c r="H282" s="24">
        <v>1007</v>
      </c>
      <c r="I282" s="25">
        <v>0.50246742943300005</v>
      </c>
      <c r="J282" s="24">
        <v>7509</v>
      </c>
      <c r="K282">
        <v>73</v>
      </c>
      <c r="L282" s="17">
        <v>34443877.649999999</v>
      </c>
      <c r="M282" s="17">
        <v>8816425.0399999991</v>
      </c>
      <c r="N282" s="17">
        <v>4303820</v>
      </c>
      <c r="O282" s="17">
        <v>688085.31</v>
      </c>
      <c r="P282" s="17">
        <v>171.87</v>
      </c>
      <c r="Q282" s="17">
        <v>8585844</v>
      </c>
      <c r="R282" s="17">
        <v>253642.09</v>
      </c>
    </row>
    <row r="283" spans="1:18" x14ac:dyDescent="0.45">
      <c r="A283">
        <v>6</v>
      </c>
      <c r="B283">
        <v>2017</v>
      </c>
      <c r="C283" t="s">
        <v>27</v>
      </c>
      <c r="D283" t="s">
        <v>28</v>
      </c>
      <c r="E283" s="24">
        <v>1048806</v>
      </c>
      <c r="F283" s="24">
        <v>115976</v>
      </c>
      <c r="G283" s="24">
        <v>5786</v>
      </c>
      <c r="H283">
        <v>789</v>
      </c>
      <c r="I283" s="25">
        <v>7.5228402584000001E-2</v>
      </c>
      <c r="J283" s="24">
        <v>51618</v>
      </c>
      <c r="K283" s="24">
        <v>1508</v>
      </c>
      <c r="L283" s="17">
        <v>142771028.38999999</v>
      </c>
      <c r="M283" s="17">
        <v>81188330.719999999</v>
      </c>
      <c r="N283" s="17">
        <v>4445397</v>
      </c>
      <c r="O283" s="17">
        <v>1392318.71</v>
      </c>
      <c r="P283" s="17">
        <v>136.13</v>
      </c>
      <c r="Q283" s="17">
        <v>61592683</v>
      </c>
      <c r="R283" s="17">
        <v>1426150.52</v>
      </c>
    </row>
    <row r="284" spans="1:18" x14ac:dyDescent="0.45">
      <c r="A284">
        <v>6</v>
      </c>
      <c r="B284">
        <v>2017</v>
      </c>
      <c r="C284" t="s">
        <v>22</v>
      </c>
      <c r="D284">
        <v>1007</v>
      </c>
      <c r="E284" s="24">
        <v>625480</v>
      </c>
      <c r="F284" s="24">
        <v>61764</v>
      </c>
      <c r="G284" s="24">
        <v>46997</v>
      </c>
      <c r="H284" s="24">
        <v>1548</v>
      </c>
      <c r="I284" s="25">
        <v>0.247489927735</v>
      </c>
      <c r="J284" s="24">
        <v>29950</v>
      </c>
      <c r="K284" s="24">
        <v>2334</v>
      </c>
      <c r="L284" s="17">
        <v>37599190</v>
      </c>
      <c r="M284" s="17">
        <v>37640223</v>
      </c>
      <c r="N284" s="17">
        <v>19711365</v>
      </c>
      <c r="O284" s="17">
        <v>2153910.7999999998</v>
      </c>
      <c r="P284" s="17">
        <v>60.11</v>
      </c>
      <c r="Q284" s="17">
        <v>24019868</v>
      </c>
      <c r="R284" s="17">
        <v>1041806</v>
      </c>
    </row>
    <row r="285" spans="1:18" x14ac:dyDescent="0.45">
      <c r="A285">
        <v>6</v>
      </c>
      <c r="B285">
        <v>2017</v>
      </c>
      <c r="C285" t="s">
        <v>20</v>
      </c>
      <c r="D285">
        <v>3120</v>
      </c>
      <c r="E285" s="24">
        <v>481060</v>
      </c>
      <c r="F285" s="24">
        <v>24920</v>
      </c>
      <c r="G285" s="24">
        <v>32200</v>
      </c>
      <c r="H285" s="24">
        <v>2968</v>
      </c>
      <c r="I285" s="25">
        <v>0.61697085602599999</v>
      </c>
      <c r="J285" s="24">
        <v>40055</v>
      </c>
      <c r="K285" s="24">
        <v>3349</v>
      </c>
      <c r="L285" s="17">
        <v>17506684.899999999</v>
      </c>
      <c r="M285" s="17">
        <v>13758879.57</v>
      </c>
      <c r="N285" s="17">
        <v>14529165.73</v>
      </c>
      <c r="O285" s="17">
        <v>1477131.96</v>
      </c>
      <c r="P285" s="17">
        <v>36.39</v>
      </c>
      <c r="Q285" s="17">
        <v>12177973.470000001</v>
      </c>
      <c r="R285" s="17">
        <v>65731</v>
      </c>
    </row>
    <row r="286" spans="1:18" x14ac:dyDescent="0.45">
      <c r="A286">
        <v>9</v>
      </c>
      <c r="B286">
        <v>2017</v>
      </c>
      <c r="C286" t="s">
        <v>18</v>
      </c>
      <c r="D286">
        <v>1001</v>
      </c>
      <c r="E286" s="24">
        <v>261095</v>
      </c>
      <c r="F286" s="24">
        <v>20538</v>
      </c>
      <c r="G286" s="24">
        <v>19543</v>
      </c>
      <c r="H286">
        <v>726</v>
      </c>
      <c r="I286" s="25">
        <v>0.27805971006699998</v>
      </c>
      <c r="J286" s="24">
        <v>4668</v>
      </c>
      <c r="K286">
        <v>654</v>
      </c>
      <c r="L286" s="17">
        <v>29872519</v>
      </c>
      <c r="M286" s="17">
        <v>7633184</v>
      </c>
      <c r="N286" s="17">
        <v>6332244.79</v>
      </c>
      <c r="O286" s="17">
        <v>591217.99</v>
      </c>
      <c r="P286" s="17">
        <v>114.41</v>
      </c>
      <c r="Q286" s="17">
        <v>8292047.3899999997</v>
      </c>
      <c r="R286" s="17">
        <v>517560.31</v>
      </c>
    </row>
    <row r="287" spans="1:18" x14ac:dyDescent="0.45">
      <c r="A287">
        <v>9</v>
      </c>
      <c r="B287">
        <v>2017</v>
      </c>
      <c r="C287" t="s">
        <v>26</v>
      </c>
      <c r="D287">
        <v>1002</v>
      </c>
      <c r="E287" s="24">
        <v>2950873</v>
      </c>
      <c r="F287" s="24">
        <v>282311</v>
      </c>
      <c r="G287" s="24">
        <v>225845</v>
      </c>
      <c r="H287" s="24">
        <v>4216</v>
      </c>
      <c r="I287" s="25">
        <v>0.14287297352299999</v>
      </c>
      <c r="J287" s="24">
        <v>131777</v>
      </c>
      <c r="K287" s="24">
        <v>5579</v>
      </c>
      <c r="L287" s="17">
        <v>326415752.56999999</v>
      </c>
      <c r="M287" s="17">
        <v>262265772.50999999</v>
      </c>
      <c r="N287" s="17">
        <v>99522840.439999998</v>
      </c>
      <c r="O287" s="17">
        <v>7382000</v>
      </c>
      <c r="P287" s="17">
        <v>110.62</v>
      </c>
      <c r="Q287" s="17">
        <v>84725654.980000004</v>
      </c>
      <c r="R287" s="17">
        <v>3615724.48</v>
      </c>
    </row>
    <row r="288" spans="1:18" x14ac:dyDescent="0.45">
      <c r="A288">
        <v>9</v>
      </c>
      <c r="B288">
        <v>2017</v>
      </c>
      <c r="C288" t="s">
        <v>21</v>
      </c>
      <c r="D288">
        <v>1003</v>
      </c>
      <c r="E288" s="24">
        <v>508748</v>
      </c>
      <c r="F288" s="24">
        <v>42352</v>
      </c>
      <c r="G288" s="24">
        <v>15625</v>
      </c>
      <c r="H288" s="24">
        <v>1532</v>
      </c>
      <c r="I288" s="25">
        <v>0.30113140493899998</v>
      </c>
      <c r="J288" s="24">
        <v>6971</v>
      </c>
      <c r="K288">
        <v>965</v>
      </c>
      <c r="L288" s="17">
        <v>28348957.09</v>
      </c>
      <c r="M288" s="17">
        <v>21631404</v>
      </c>
      <c r="N288" s="17">
        <v>3827991</v>
      </c>
      <c r="O288" s="17">
        <v>1136644</v>
      </c>
      <c r="P288" s="17">
        <v>55.72</v>
      </c>
      <c r="Q288" s="17">
        <v>7123619</v>
      </c>
      <c r="R288" s="17">
        <v>686380.79</v>
      </c>
    </row>
    <row r="289" spans="1:18" x14ac:dyDescent="0.45">
      <c r="A289">
        <v>9</v>
      </c>
      <c r="B289">
        <v>2017</v>
      </c>
      <c r="C289" t="s">
        <v>23</v>
      </c>
      <c r="D289">
        <v>3010</v>
      </c>
      <c r="E289" s="24">
        <v>987330</v>
      </c>
      <c r="F289" s="24">
        <v>156896</v>
      </c>
      <c r="G289" s="24">
        <v>59265</v>
      </c>
      <c r="H289" s="24">
        <v>3111</v>
      </c>
      <c r="I289" s="25">
        <v>0.31509221840700002</v>
      </c>
      <c r="J289" s="24">
        <v>25466</v>
      </c>
      <c r="K289" s="24">
        <v>4602</v>
      </c>
      <c r="L289" s="17">
        <v>45469405.549999997</v>
      </c>
      <c r="M289" s="17">
        <v>55552663</v>
      </c>
      <c r="N289" s="17">
        <v>28460598</v>
      </c>
      <c r="O289" s="17">
        <v>1789826</v>
      </c>
      <c r="P289" s="17">
        <v>46.05</v>
      </c>
      <c r="Q289" s="17">
        <v>21113668</v>
      </c>
      <c r="R289" s="17">
        <v>1200138.43</v>
      </c>
    </row>
    <row r="290" spans="1:18" x14ac:dyDescent="0.45">
      <c r="A290">
        <v>9</v>
      </c>
      <c r="B290">
        <v>2017</v>
      </c>
      <c r="C290" t="s">
        <v>20</v>
      </c>
      <c r="D290">
        <v>3120</v>
      </c>
      <c r="E290" s="24">
        <v>479122</v>
      </c>
      <c r="F290" s="24">
        <v>29312</v>
      </c>
      <c r="G290" s="24">
        <v>19069</v>
      </c>
      <c r="H290" s="24">
        <v>2096</v>
      </c>
      <c r="I290" s="25">
        <v>0.437466866477</v>
      </c>
      <c r="J290" s="24">
        <v>27672</v>
      </c>
      <c r="K290" s="24">
        <v>4412</v>
      </c>
      <c r="L290" s="17">
        <v>15134953.390000001</v>
      </c>
      <c r="M290" s="17">
        <v>13601000.460000001</v>
      </c>
      <c r="N290" s="17">
        <v>8279315.3700000001</v>
      </c>
      <c r="O290" s="17">
        <v>1024701.03</v>
      </c>
      <c r="P290" s="17">
        <v>31.59</v>
      </c>
      <c r="Q290" s="17">
        <v>9720406.8100000005</v>
      </c>
      <c r="R290" s="17">
        <v>429836.31</v>
      </c>
    </row>
    <row r="291" spans="1:18" x14ac:dyDescent="0.45">
      <c r="A291">
        <v>9</v>
      </c>
      <c r="B291">
        <v>2017</v>
      </c>
      <c r="C291" t="s">
        <v>25</v>
      </c>
      <c r="D291">
        <v>1004</v>
      </c>
      <c r="E291" s="24">
        <v>1510488</v>
      </c>
      <c r="F291" s="24">
        <v>205618</v>
      </c>
      <c r="G291" s="24">
        <v>78251</v>
      </c>
      <c r="H291" s="24">
        <v>9141</v>
      </c>
      <c r="I291" s="25">
        <v>0.605168660724</v>
      </c>
      <c r="J291" s="24">
        <v>59183</v>
      </c>
      <c r="K291" s="24">
        <v>6621</v>
      </c>
      <c r="L291" s="17">
        <v>147536640.18000001</v>
      </c>
      <c r="M291" s="17">
        <v>203121101</v>
      </c>
      <c r="N291" s="17">
        <v>43190580</v>
      </c>
      <c r="O291" s="17">
        <v>8399094</v>
      </c>
      <c r="P291" s="17">
        <v>97.67</v>
      </c>
      <c r="Q291" s="17">
        <v>74559293</v>
      </c>
      <c r="R291" s="17">
        <v>5865145.1299999999</v>
      </c>
    </row>
    <row r="292" spans="1:18" x14ac:dyDescent="0.45">
      <c r="A292">
        <v>9</v>
      </c>
      <c r="B292">
        <v>2017</v>
      </c>
      <c r="C292" t="s">
        <v>19</v>
      </c>
      <c r="D292">
        <v>1006</v>
      </c>
      <c r="E292" s="24">
        <v>200562</v>
      </c>
      <c r="F292" s="24">
        <v>15937</v>
      </c>
      <c r="G292" s="24">
        <v>18471</v>
      </c>
      <c r="H292">
        <v>843</v>
      </c>
      <c r="I292" s="25">
        <v>0.42031890387999998</v>
      </c>
      <c r="J292" s="24">
        <v>7440</v>
      </c>
      <c r="K292">
        <v>41</v>
      </c>
      <c r="L292" s="17">
        <v>38224963.789999999</v>
      </c>
      <c r="M292" s="17">
        <v>8436848.5700000003</v>
      </c>
      <c r="N292" s="17">
        <v>5741443</v>
      </c>
      <c r="O292" s="17">
        <v>692379.18</v>
      </c>
      <c r="P292" s="17">
        <v>190.59</v>
      </c>
      <c r="Q292" s="17">
        <v>8431364</v>
      </c>
      <c r="R292" s="17">
        <v>184609.02</v>
      </c>
    </row>
    <row r="293" spans="1:18" x14ac:dyDescent="0.45">
      <c r="A293">
        <v>9</v>
      </c>
      <c r="B293">
        <v>2017</v>
      </c>
      <c r="C293" t="s">
        <v>24</v>
      </c>
      <c r="D293">
        <v>1005</v>
      </c>
      <c r="E293" s="24">
        <v>1009137</v>
      </c>
      <c r="F293" s="24">
        <v>92631</v>
      </c>
      <c r="G293" s="24">
        <v>74704</v>
      </c>
      <c r="H293" s="24">
        <v>1317</v>
      </c>
      <c r="I293" s="25">
        <v>0.130507552493</v>
      </c>
      <c r="J293" s="24">
        <v>44891</v>
      </c>
      <c r="K293" s="24">
        <v>3204</v>
      </c>
      <c r="L293" s="17">
        <v>63925290</v>
      </c>
      <c r="M293" s="17">
        <v>33337301</v>
      </c>
      <c r="N293" s="17">
        <v>20042672</v>
      </c>
      <c r="O293" s="17">
        <v>910032</v>
      </c>
      <c r="P293" s="17">
        <v>63.35</v>
      </c>
      <c r="Q293" s="17">
        <v>25471369</v>
      </c>
      <c r="R293" s="17">
        <v>1244121</v>
      </c>
    </row>
    <row r="294" spans="1:18" x14ac:dyDescent="0.45">
      <c r="A294">
        <v>9</v>
      </c>
      <c r="B294">
        <v>2017</v>
      </c>
      <c r="C294" t="s">
        <v>22</v>
      </c>
      <c r="D294">
        <v>1007</v>
      </c>
      <c r="E294" s="24">
        <v>627127</v>
      </c>
      <c r="F294" s="24">
        <v>62874</v>
      </c>
      <c r="G294" s="24">
        <v>42705</v>
      </c>
      <c r="H294" s="24">
        <v>1329</v>
      </c>
      <c r="I294" s="25">
        <v>0.211918797947</v>
      </c>
      <c r="J294" s="24">
        <v>29860</v>
      </c>
      <c r="K294" s="24">
        <v>3899</v>
      </c>
      <c r="L294" s="17">
        <v>35605175</v>
      </c>
      <c r="M294" s="17">
        <v>46503803</v>
      </c>
      <c r="N294" s="17">
        <v>17249358</v>
      </c>
      <c r="O294" s="17">
        <v>2035329</v>
      </c>
      <c r="P294" s="17">
        <v>56.78</v>
      </c>
      <c r="Q294" s="17">
        <v>23896132</v>
      </c>
      <c r="R294" s="17">
        <v>2303529</v>
      </c>
    </row>
    <row r="295" spans="1:18" x14ac:dyDescent="0.45">
      <c r="A295">
        <v>9</v>
      </c>
      <c r="B295">
        <v>2017</v>
      </c>
      <c r="C295" t="s">
        <v>27</v>
      </c>
      <c r="D295" t="s">
        <v>28</v>
      </c>
      <c r="E295" s="24">
        <v>1048214</v>
      </c>
      <c r="F295" s="24">
        <v>112152</v>
      </c>
      <c r="G295" s="24">
        <v>9213</v>
      </c>
      <c r="H295" s="24">
        <v>1521</v>
      </c>
      <c r="I295" s="25">
        <v>0.14510395777999999</v>
      </c>
      <c r="J295" s="24">
        <v>50136</v>
      </c>
      <c r="K295" s="24">
        <v>2636</v>
      </c>
      <c r="L295" s="17">
        <v>202109949.99000001</v>
      </c>
      <c r="M295" s="17">
        <v>77685244.049999997</v>
      </c>
      <c r="N295" s="17">
        <v>9215957</v>
      </c>
      <c r="O295" s="17">
        <v>1962200.24</v>
      </c>
      <c r="P295" s="17">
        <v>192.81</v>
      </c>
      <c r="Q295" s="17">
        <v>59304593</v>
      </c>
      <c r="R295" s="17">
        <v>2866065.15</v>
      </c>
    </row>
    <row r="296" spans="1:18" x14ac:dyDescent="0.45">
      <c r="A296">
        <v>12</v>
      </c>
      <c r="B296">
        <v>2017</v>
      </c>
      <c r="C296" t="s">
        <v>18</v>
      </c>
      <c r="D296">
        <v>1001</v>
      </c>
      <c r="E296" s="24">
        <v>263044</v>
      </c>
      <c r="F296" s="24">
        <v>20496</v>
      </c>
      <c r="G296" s="24">
        <v>19402</v>
      </c>
      <c r="H296">
        <v>151</v>
      </c>
      <c r="I296" s="25">
        <v>5.7404844816999999E-2</v>
      </c>
      <c r="J296" s="24">
        <v>4592</v>
      </c>
      <c r="K296">
        <v>858</v>
      </c>
      <c r="L296" s="17">
        <v>40600022</v>
      </c>
      <c r="M296" s="17">
        <v>7186435</v>
      </c>
      <c r="N296" s="17">
        <v>6175608.1500000004</v>
      </c>
      <c r="O296" s="17">
        <v>148964.22</v>
      </c>
      <c r="P296" s="17">
        <v>154.35</v>
      </c>
      <c r="Q296" s="17">
        <v>8903670.0099999998</v>
      </c>
      <c r="R296" s="17">
        <v>533832.93000000005</v>
      </c>
    </row>
    <row r="297" spans="1:18" x14ac:dyDescent="0.45">
      <c r="A297">
        <v>12</v>
      </c>
      <c r="B297">
        <v>2017</v>
      </c>
      <c r="C297" t="s">
        <v>26</v>
      </c>
      <c r="D297">
        <v>1002</v>
      </c>
      <c r="E297" s="24">
        <v>2959379</v>
      </c>
      <c r="F297" s="24">
        <v>314933</v>
      </c>
      <c r="G297" s="24">
        <v>196121</v>
      </c>
      <c r="H297" s="24">
        <v>2370</v>
      </c>
      <c r="I297" s="25">
        <v>8.0084369052000004E-2</v>
      </c>
      <c r="J297" s="24">
        <v>133390</v>
      </c>
      <c r="K297" s="24">
        <v>6534</v>
      </c>
      <c r="L297" s="17">
        <v>326282837.56999999</v>
      </c>
      <c r="M297" s="17">
        <v>271100994.12</v>
      </c>
      <c r="N297" s="17">
        <v>82666364.150000006</v>
      </c>
      <c r="O297" s="17">
        <v>3647000</v>
      </c>
      <c r="P297" s="17">
        <v>110.25</v>
      </c>
      <c r="Q297" s="17">
        <v>82922301.769999996</v>
      </c>
      <c r="R297" s="17">
        <v>3708844.74</v>
      </c>
    </row>
    <row r="298" spans="1:18" x14ac:dyDescent="0.45">
      <c r="A298">
        <v>12</v>
      </c>
      <c r="B298">
        <v>2017</v>
      </c>
      <c r="C298" t="s">
        <v>21</v>
      </c>
      <c r="D298">
        <v>1003</v>
      </c>
      <c r="E298" s="24">
        <v>515230</v>
      </c>
      <c r="F298" s="24">
        <v>40056</v>
      </c>
      <c r="G298" s="24">
        <v>17731</v>
      </c>
      <c r="H298">
        <v>1</v>
      </c>
      <c r="I298" s="25">
        <v>1.9408807699999999E-4</v>
      </c>
      <c r="J298" s="24">
        <v>4484</v>
      </c>
      <c r="K298">
        <v>964</v>
      </c>
      <c r="L298" s="17">
        <v>76100275.609999999</v>
      </c>
      <c r="M298" s="17">
        <v>18285846</v>
      </c>
      <c r="N298" s="17">
        <v>4580780</v>
      </c>
      <c r="O298" s="17">
        <v>312</v>
      </c>
      <c r="P298" s="17">
        <v>147.69999999999999</v>
      </c>
      <c r="Q298" s="17">
        <v>5531749</v>
      </c>
      <c r="R298" s="17">
        <v>439267.63</v>
      </c>
    </row>
    <row r="299" spans="1:18" x14ac:dyDescent="0.45">
      <c r="A299">
        <v>12</v>
      </c>
      <c r="B299">
        <v>2017</v>
      </c>
      <c r="C299" t="s">
        <v>23</v>
      </c>
      <c r="D299">
        <v>3010</v>
      </c>
      <c r="E299" s="24">
        <v>1049879</v>
      </c>
      <c r="F299" s="24">
        <v>149406</v>
      </c>
      <c r="G299" s="24">
        <v>52632</v>
      </c>
      <c r="H299" s="24">
        <v>1378</v>
      </c>
      <c r="I299" s="25">
        <v>0.13125322060899999</v>
      </c>
      <c r="J299" s="24">
        <v>21425</v>
      </c>
      <c r="K299" s="24">
        <v>4245</v>
      </c>
      <c r="L299" s="17">
        <v>120761003.36</v>
      </c>
      <c r="M299" s="17">
        <v>50275623</v>
      </c>
      <c r="N299" s="17">
        <v>24968188</v>
      </c>
      <c r="O299" s="17">
        <v>585666</v>
      </c>
      <c r="P299" s="17">
        <v>115.02</v>
      </c>
      <c r="Q299" s="17">
        <v>18219977</v>
      </c>
      <c r="R299" s="17">
        <v>927562.47</v>
      </c>
    </row>
    <row r="300" spans="1:18" x14ac:dyDescent="0.45">
      <c r="A300">
        <v>12</v>
      </c>
      <c r="B300">
        <v>2017</v>
      </c>
      <c r="C300" t="s">
        <v>20</v>
      </c>
      <c r="D300">
        <v>3120</v>
      </c>
      <c r="E300" s="24">
        <v>486597</v>
      </c>
      <c r="F300" s="24">
        <v>29604</v>
      </c>
      <c r="G300" s="24">
        <v>9656</v>
      </c>
      <c r="H300">
        <v>0</v>
      </c>
      <c r="I300" s="25">
        <v>0</v>
      </c>
      <c r="J300" s="24">
        <v>14397</v>
      </c>
      <c r="K300" s="24">
        <v>5518</v>
      </c>
      <c r="L300" s="17">
        <v>40667939.960000001</v>
      </c>
      <c r="M300" s="17">
        <v>12893579.25</v>
      </c>
      <c r="N300" s="17">
        <v>3525545.8</v>
      </c>
      <c r="O300" s="17">
        <v>0</v>
      </c>
      <c r="P300" s="17">
        <v>83.58</v>
      </c>
      <c r="Q300" s="17">
        <v>7150393.1699999999</v>
      </c>
      <c r="R300" s="17">
        <v>-85089.59</v>
      </c>
    </row>
    <row r="301" spans="1:18" x14ac:dyDescent="0.45">
      <c r="A301">
        <v>12</v>
      </c>
      <c r="B301">
        <v>2017</v>
      </c>
      <c r="C301" t="s">
        <v>25</v>
      </c>
      <c r="D301">
        <v>1004</v>
      </c>
      <c r="E301" s="24">
        <v>1477163</v>
      </c>
      <c r="F301" s="24">
        <v>207978</v>
      </c>
      <c r="G301" s="24">
        <v>72279</v>
      </c>
      <c r="H301">
        <v>251</v>
      </c>
      <c r="I301" s="25">
        <v>1.6992031346999999E-2</v>
      </c>
      <c r="J301" s="24">
        <v>49171</v>
      </c>
      <c r="K301" s="24">
        <v>6284</v>
      </c>
      <c r="L301" s="17">
        <v>186623151.74000001</v>
      </c>
      <c r="M301" s="17">
        <v>193978451</v>
      </c>
      <c r="N301" s="17">
        <v>35391391</v>
      </c>
      <c r="O301" s="17">
        <v>329776</v>
      </c>
      <c r="P301" s="17">
        <v>126.34</v>
      </c>
      <c r="Q301" s="17">
        <v>64943230</v>
      </c>
      <c r="R301" s="17">
        <v>3881202.94</v>
      </c>
    </row>
    <row r="302" spans="1:18" x14ac:dyDescent="0.45">
      <c r="A302">
        <v>12</v>
      </c>
      <c r="B302">
        <v>2017</v>
      </c>
      <c r="C302" t="s">
        <v>24</v>
      </c>
      <c r="D302">
        <v>1005</v>
      </c>
      <c r="E302" s="24">
        <v>1009984</v>
      </c>
      <c r="F302" s="24">
        <v>83667</v>
      </c>
      <c r="G302" s="24">
        <v>72072</v>
      </c>
      <c r="H302">
        <v>158</v>
      </c>
      <c r="I302" s="25">
        <v>1.5643812178999999E-2</v>
      </c>
      <c r="J302" s="24">
        <v>42884</v>
      </c>
      <c r="K302" s="24">
        <v>3391</v>
      </c>
      <c r="L302" s="17">
        <v>84608591</v>
      </c>
      <c r="M302" s="17">
        <v>32374613</v>
      </c>
      <c r="N302" s="17">
        <v>19280246</v>
      </c>
      <c r="O302" s="17">
        <v>125583</v>
      </c>
      <c r="P302" s="17">
        <v>83.77</v>
      </c>
      <c r="Q302" s="17">
        <v>23824356</v>
      </c>
      <c r="R302" s="17">
        <v>956016</v>
      </c>
    </row>
    <row r="303" spans="1:18" x14ac:dyDescent="0.45">
      <c r="A303">
        <v>12</v>
      </c>
      <c r="B303">
        <v>2017</v>
      </c>
      <c r="C303" t="s">
        <v>19</v>
      </c>
      <c r="D303">
        <v>1006</v>
      </c>
      <c r="E303" s="24">
        <v>200784</v>
      </c>
      <c r="F303" s="24">
        <v>16050</v>
      </c>
      <c r="G303" s="24">
        <v>16566</v>
      </c>
      <c r="H303">
        <v>180</v>
      </c>
      <c r="I303" s="25">
        <v>8.9648577576000005E-2</v>
      </c>
      <c r="J303" s="24">
        <v>6961</v>
      </c>
      <c r="K303">
        <v>15</v>
      </c>
      <c r="L303" s="17">
        <v>50934995.119999997</v>
      </c>
      <c r="M303" s="17">
        <v>8398295.9499999993</v>
      </c>
      <c r="N303" s="17">
        <v>4801238</v>
      </c>
      <c r="O303" s="17">
        <v>144095.01</v>
      </c>
      <c r="P303" s="17">
        <v>253.68</v>
      </c>
      <c r="Q303" s="17">
        <v>7780023</v>
      </c>
      <c r="R303" s="17">
        <v>166544.41</v>
      </c>
    </row>
    <row r="304" spans="1:18" x14ac:dyDescent="0.45">
      <c r="A304">
        <v>12</v>
      </c>
      <c r="B304">
        <v>2017</v>
      </c>
      <c r="C304" t="s">
        <v>27</v>
      </c>
      <c r="D304" t="s">
        <v>28</v>
      </c>
      <c r="E304" s="24">
        <v>156268</v>
      </c>
      <c r="F304" s="24">
        <v>118133</v>
      </c>
      <c r="G304" s="24">
        <v>27348</v>
      </c>
      <c r="H304">
        <v>358</v>
      </c>
      <c r="I304" s="25">
        <v>0.22909360841599999</v>
      </c>
      <c r="J304" s="24">
        <v>56469</v>
      </c>
      <c r="K304" s="24">
        <v>1528</v>
      </c>
      <c r="L304" s="17">
        <v>128793678</v>
      </c>
      <c r="M304" s="17">
        <v>77711468</v>
      </c>
      <c r="N304" s="17">
        <v>24572366</v>
      </c>
      <c r="O304" s="17">
        <v>480716</v>
      </c>
      <c r="P304" s="17">
        <v>824.18</v>
      </c>
      <c r="Q304" s="17">
        <v>63675277</v>
      </c>
      <c r="R304" s="17">
        <v>2570193</v>
      </c>
    </row>
    <row r="305" spans="1:18" x14ac:dyDescent="0.45">
      <c r="A305">
        <v>12</v>
      </c>
      <c r="B305">
        <v>2017</v>
      </c>
      <c r="C305" t="s">
        <v>22</v>
      </c>
      <c r="D305">
        <v>1007</v>
      </c>
      <c r="E305" s="24">
        <v>629694</v>
      </c>
      <c r="F305" s="24">
        <v>56288</v>
      </c>
      <c r="G305" s="24">
        <v>40709</v>
      </c>
      <c r="H305">
        <v>107</v>
      </c>
      <c r="I305" s="25">
        <v>1.6992380426000001E-2</v>
      </c>
      <c r="J305" s="24">
        <v>27783</v>
      </c>
      <c r="K305" s="24">
        <v>2095</v>
      </c>
      <c r="L305" s="17">
        <v>53144852</v>
      </c>
      <c r="M305" s="17">
        <v>33721918</v>
      </c>
      <c r="N305" s="17">
        <v>15385160</v>
      </c>
      <c r="O305" s="17">
        <v>164179</v>
      </c>
      <c r="P305" s="17">
        <v>84.4</v>
      </c>
      <c r="Q305" s="17">
        <v>21770018</v>
      </c>
      <c r="R305" s="17">
        <v>715960</v>
      </c>
    </row>
    <row r="306" spans="1:18" x14ac:dyDescent="0.45">
      <c r="A306">
        <v>3</v>
      </c>
      <c r="B306">
        <v>2018</v>
      </c>
      <c r="C306" t="s">
        <v>24</v>
      </c>
      <c r="D306">
        <v>1005</v>
      </c>
      <c r="E306" s="24">
        <v>1011245</v>
      </c>
      <c r="F306" s="24">
        <v>86782</v>
      </c>
      <c r="G306" s="24">
        <v>83853</v>
      </c>
      <c r="H306">
        <v>342</v>
      </c>
      <c r="I306" s="25">
        <v>3.3819697502E-2</v>
      </c>
      <c r="J306" s="24">
        <v>43786</v>
      </c>
      <c r="K306" s="24">
        <v>2249</v>
      </c>
      <c r="L306" s="17">
        <v>87598657</v>
      </c>
      <c r="M306" s="17">
        <v>30333633</v>
      </c>
      <c r="N306" s="17">
        <v>28009713.960000001</v>
      </c>
      <c r="O306" s="17">
        <v>273085.76</v>
      </c>
      <c r="P306" s="17">
        <v>86.62</v>
      </c>
      <c r="Q306" s="17">
        <v>24705907</v>
      </c>
      <c r="R306" s="17">
        <v>284148</v>
      </c>
    </row>
    <row r="307" spans="1:18" x14ac:dyDescent="0.45">
      <c r="A307">
        <v>3</v>
      </c>
      <c r="B307">
        <v>2018</v>
      </c>
      <c r="C307" t="s">
        <v>27</v>
      </c>
      <c r="D307" t="s">
        <v>28</v>
      </c>
      <c r="E307" s="24">
        <v>1045805</v>
      </c>
      <c r="F307" s="24">
        <v>111431</v>
      </c>
      <c r="G307" s="24">
        <v>28526</v>
      </c>
      <c r="H307">
        <v>426</v>
      </c>
      <c r="I307" s="25">
        <v>4.0734171283999997E-2</v>
      </c>
      <c r="J307" s="24">
        <v>55194</v>
      </c>
      <c r="K307" s="24">
        <v>3342</v>
      </c>
      <c r="L307" s="17">
        <v>137054519</v>
      </c>
      <c r="M307" s="17">
        <v>75942310</v>
      </c>
      <c r="N307" s="17">
        <v>27848045.079999998</v>
      </c>
      <c r="O307" s="17">
        <v>786531</v>
      </c>
      <c r="P307" s="17">
        <v>131.05000000000001</v>
      </c>
      <c r="Q307" s="17">
        <v>63124544</v>
      </c>
      <c r="R307" s="17">
        <v>2787526</v>
      </c>
    </row>
    <row r="308" spans="1:18" x14ac:dyDescent="0.45">
      <c r="A308">
        <v>3</v>
      </c>
      <c r="B308">
        <v>2018</v>
      </c>
      <c r="C308" t="s">
        <v>22</v>
      </c>
      <c r="D308">
        <v>1007</v>
      </c>
      <c r="E308" s="24">
        <v>631105</v>
      </c>
      <c r="F308" s="24">
        <v>58938</v>
      </c>
      <c r="G308" s="24">
        <v>52772</v>
      </c>
      <c r="H308">
        <v>526</v>
      </c>
      <c r="I308" s="25">
        <v>8.3345877469000004E-2</v>
      </c>
      <c r="J308" s="24">
        <v>28189</v>
      </c>
      <c r="K308" s="24">
        <v>2163</v>
      </c>
      <c r="L308" s="17">
        <v>59140117</v>
      </c>
      <c r="M308" s="17">
        <v>32764988</v>
      </c>
      <c r="N308" s="17">
        <v>26336383</v>
      </c>
      <c r="O308" s="17">
        <v>859780.8</v>
      </c>
      <c r="P308" s="17">
        <v>93.71</v>
      </c>
      <c r="Q308" s="17">
        <v>22794625</v>
      </c>
      <c r="R308" s="17">
        <v>118448</v>
      </c>
    </row>
    <row r="309" spans="1:18" x14ac:dyDescent="0.45">
      <c r="A309">
        <v>3</v>
      </c>
      <c r="B309">
        <v>2018</v>
      </c>
      <c r="C309" t="s">
        <v>18</v>
      </c>
      <c r="D309">
        <v>1001</v>
      </c>
      <c r="E309" s="24">
        <v>263382</v>
      </c>
      <c r="F309" s="24">
        <v>20953</v>
      </c>
      <c r="G309" s="24">
        <v>21130</v>
      </c>
      <c r="H309">
        <v>331</v>
      </c>
      <c r="I309" s="25">
        <v>0.125672976893</v>
      </c>
      <c r="J309" s="24">
        <v>4658</v>
      </c>
      <c r="K309">
        <v>798</v>
      </c>
      <c r="L309" s="17">
        <v>45131143</v>
      </c>
      <c r="M309" s="17">
        <v>7963046</v>
      </c>
      <c r="N309" s="17">
        <v>9476176.1400000006</v>
      </c>
      <c r="O309" s="17">
        <v>330265.08</v>
      </c>
      <c r="P309" s="17">
        <v>171.35</v>
      </c>
      <c r="Q309" s="17">
        <v>8352760.6399999997</v>
      </c>
      <c r="R309" s="17">
        <v>389439.53</v>
      </c>
    </row>
    <row r="310" spans="1:18" x14ac:dyDescent="0.45">
      <c r="A310">
        <v>3</v>
      </c>
      <c r="B310">
        <v>2018</v>
      </c>
      <c r="C310" t="s">
        <v>26</v>
      </c>
      <c r="D310">
        <v>1002</v>
      </c>
      <c r="E310" s="24">
        <v>2965851</v>
      </c>
      <c r="F310" s="24">
        <v>294667</v>
      </c>
      <c r="G310" s="24">
        <v>199012</v>
      </c>
      <c r="H310" s="24">
        <v>1767</v>
      </c>
      <c r="I310" s="25">
        <v>5.9578178405000001E-2</v>
      </c>
      <c r="J310" s="24">
        <v>126583</v>
      </c>
      <c r="K310" s="24">
        <v>5348</v>
      </c>
      <c r="L310" s="17">
        <v>362275646.86000001</v>
      </c>
      <c r="M310" s="17">
        <v>275994469.06</v>
      </c>
      <c r="N310" s="17">
        <v>88533576.219999999</v>
      </c>
      <c r="O310" s="17">
        <v>2796000</v>
      </c>
      <c r="P310" s="17">
        <v>122.15</v>
      </c>
      <c r="Q310" s="17">
        <v>81776224.810000002</v>
      </c>
      <c r="R310" s="17">
        <v>1985252.94</v>
      </c>
    </row>
    <row r="311" spans="1:18" x14ac:dyDescent="0.45">
      <c r="A311">
        <v>3</v>
      </c>
      <c r="B311">
        <v>2018</v>
      </c>
      <c r="C311" t="s">
        <v>21</v>
      </c>
      <c r="D311">
        <v>1003</v>
      </c>
      <c r="E311" s="24">
        <v>515200</v>
      </c>
      <c r="F311" s="24">
        <v>43678</v>
      </c>
      <c r="G311" s="24">
        <v>21793</v>
      </c>
      <c r="H311">
        <v>127</v>
      </c>
      <c r="I311" s="25">
        <v>2.4650621118E-2</v>
      </c>
      <c r="J311" s="24">
        <v>5253</v>
      </c>
      <c r="K311">
        <v>612</v>
      </c>
      <c r="L311" s="17">
        <v>99891369.400000006</v>
      </c>
      <c r="M311" s="17">
        <v>21607672</v>
      </c>
      <c r="N311" s="17">
        <v>8053398</v>
      </c>
      <c r="O311" s="17">
        <v>126005</v>
      </c>
      <c r="P311" s="17">
        <v>193.89</v>
      </c>
      <c r="Q311" s="17">
        <v>5777577</v>
      </c>
      <c r="R311" s="17">
        <v>143468.20000000001</v>
      </c>
    </row>
    <row r="312" spans="1:18" x14ac:dyDescent="0.45">
      <c r="A312">
        <v>3</v>
      </c>
      <c r="B312">
        <v>2018</v>
      </c>
      <c r="C312" t="s">
        <v>20</v>
      </c>
      <c r="D312">
        <v>3120</v>
      </c>
      <c r="E312" s="24">
        <v>489895</v>
      </c>
      <c r="F312" s="24">
        <v>24998</v>
      </c>
      <c r="G312" s="24">
        <v>46270</v>
      </c>
      <c r="H312">
        <v>0</v>
      </c>
      <c r="I312" s="25">
        <v>0</v>
      </c>
      <c r="J312" s="24">
        <v>28593</v>
      </c>
      <c r="K312" s="24">
        <v>4794</v>
      </c>
      <c r="L312" s="17">
        <v>45959293.869999997</v>
      </c>
      <c r="M312" s="17">
        <v>14442200.640000001</v>
      </c>
      <c r="N312" s="17">
        <v>18670410.579999998</v>
      </c>
      <c r="O312" s="17">
        <v>0</v>
      </c>
      <c r="P312" s="17">
        <v>93.81</v>
      </c>
      <c r="Q312" s="17">
        <v>10518106.4</v>
      </c>
      <c r="R312" s="17">
        <v>389726.05</v>
      </c>
    </row>
    <row r="313" spans="1:18" x14ac:dyDescent="0.45">
      <c r="A313">
        <v>3</v>
      </c>
      <c r="B313">
        <v>2018</v>
      </c>
      <c r="C313" t="s">
        <v>25</v>
      </c>
      <c r="D313">
        <v>1004</v>
      </c>
      <c r="E313" s="24">
        <v>1485219</v>
      </c>
      <c r="F313" s="24">
        <v>188237</v>
      </c>
      <c r="G313" s="24">
        <v>73864</v>
      </c>
      <c r="H313">
        <v>530</v>
      </c>
      <c r="I313" s="25">
        <v>3.5684973058000002E-2</v>
      </c>
      <c r="J313" s="24">
        <v>47154</v>
      </c>
      <c r="K313" s="24">
        <v>4202</v>
      </c>
      <c r="L313" s="17">
        <v>201858476.00999999</v>
      </c>
      <c r="M313" s="17">
        <v>201988497</v>
      </c>
      <c r="N313" s="17">
        <v>40920310</v>
      </c>
      <c r="O313" s="17">
        <v>851988</v>
      </c>
      <c r="P313" s="17">
        <v>135.91</v>
      </c>
      <c r="Q313" s="17">
        <v>60531617</v>
      </c>
      <c r="R313" s="17">
        <v>1082849.22</v>
      </c>
    </row>
    <row r="314" spans="1:18" x14ac:dyDescent="0.45">
      <c r="A314">
        <v>3</v>
      </c>
      <c r="B314">
        <v>2018</v>
      </c>
      <c r="C314" t="s">
        <v>19</v>
      </c>
      <c r="D314">
        <v>1006</v>
      </c>
      <c r="E314" s="24">
        <v>201550</v>
      </c>
      <c r="F314" s="24">
        <v>19234</v>
      </c>
      <c r="G314" s="24">
        <v>17002</v>
      </c>
      <c r="H314">
        <v>29</v>
      </c>
      <c r="I314" s="25">
        <v>1.4388489209E-2</v>
      </c>
      <c r="J314" s="24">
        <v>6609</v>
      </c>
      <c r="K314">
        <v>8</v>
      </c>
      <c r="L314" s="17">
        <v>52890829.289999999</v>
      </c>
      <c r="M314" s="17">
        <v>10665908.99</v>
      </c>
      <c r="N314" s="17">
        <v>6911424</v>
      </c>
      <c r="O314" s="17">
        <v>27007.41</v>
      </c>
      <c r="P314" s="17">
        <v>262.42</v>
      </c>
      <c r="Q314" s="17">
        <v>7757186</v>
      </c>
      <c r="R314" s="17">
        <v>232741.96</v>
      </c>
    </row>
    <row r="315" spans="1:18" x14ac:dyDescent="0.45">
      <c r="A315">
        <v>3</v>
      </c>
      <c r="B315">
        <v>2018</v>
      </c>
      <c r="C315" t="s">
        <v>23</v>
      </c>
      <c r="D315">
        <v>3010</v>
      </c>
      <c r="E315" s="24">
        <v>1017185</v>
      </c>
      <c r="F315" s="24">
        <v>143423</v>
      </c>
      <c r="G315" s="24">
        <v>71133</v>
      </c>
      <c r="H315" s="24">
        <v>2127</v>
      </c>
      <c r="I315" s="25">
        <v>0.20910650471600001</v>
      </c>
      <c r="J315" s="24">
        <v>21140</v>
      </c>
      <c r="K315" s="24">
        <v>3667</v>
      </c>
      <c r="L315" s="17">
        <v>158706377.52000001</v>
      </c>
      <c r="M315" s="17">
        <v>57225548</v>
      </c>
      <c r="N315" s="17">
        <v>47192115</v>
      </c>
      <c r="O315" s="17">
        <v>699434</v>
      </c>
      <c r="P315" s="17">
        <v>156.03</v>
      </c>
      <c r="Q315" s="17">
        <v>18686368</v>
      </c>
      <c r="R315" s="17">
        <v>634232.85</v>
      </c>
    </row>
    <row r="316" spans="1:18" x14ac:dyDescent="0.45">
      <c r="A316">
        <v>6</v>
      </c>
      <c r="B316">
        <v>2018</v>
      </c>
      <c r="C316" t="s">
        <v>24</v>
      </c>
      <c r="D316">
        <v>1005</v>
      </c>
      <c r="E316" s="24">
        <v>1013818</v>
      </c>
      <c r="F316" s="24">
        <v>92026</v>
      </c>
      <c r="G316" s="24">
        <v>77213</v>
      </c>
      <c r="H316" s="24">
        <v>1600</v>
      </c>
      <c r="I316" s="25">
        <v>0.15781925355400001</v>
      </c>
      <c r="J316" s="24">
        <v>44760</v>
      </c>
      <c r="K316" s="24">
        <v>2567</v>
      </c>
      <c r="L316" s="17">
        <v>71413961</v>
      </c>
      <c r="M316" s="17">
        <v>36741543</v>
      </c>
      <c r="N316" s="17">
        <v>24196315.460000001</v>
      </c>
      <c r="O316" s="17">
        <v>1205756.8999999999</v>
      </c>
      <c r="P316" s="17">
        <v>70.44</v>
      </c>
      <c r="Q316" s="17">
        <v>25644841</v>
      </c>
      <c r="R316" s="17">
        <v>1047270.32</v>
      </c>
    </row>
    <row r="317" spans="1:18" x14ac:dyDescent="0.45">
      <c r="A317">
        <v>6</v>
      </c>
      <c r="B317">
        <v>2018</v>
      </c>
      <c r="C317" t="s">
        <v>22</v>
      </c>
      <c r="D317">
        <v>1007</v>
      </c>
      <c r="E317" s="24">
        <v>631434</v>
      </c>
      <c r="F317" s="24">
        <v>61840</v>
      </c>
      <c r="G317" s="24">
        <v>46202</v>
      </c>
      <c r="H317" s="24">
        <v>1433</v>
      </c>
      <c r="I317" s="25">
        <v>0.226943750257</v>
      </c>
      <c r="J317" s="24">
        <v>29137</v>
      </c>
      <c r="K317" s="24">
        <v>1913</v>
      </c>
      <c r="L317" s="17">
        <v>38838634</v>
      </c>
      <c r="M317" s="17">
        <v>38218674</v>
      </c>
      <c r="N317" s="17">
        <v>19856082.079999998</v>
      </c>
      <c r="O317" s="17">
        <v>2780300</v>
      </c>
      <c r="P317" s="17">
        <v>61.51</v>
      </c>
      <c r="Q317" s="17">
        <v>24138430</v>
      </c>
      <c r="R317" s="17">
        <v>980719.6</v>
      </c>
    </row>
    <row r="318" spans="1:18" x14ac:dyDescent="0.45">
      <c r="A318">
        <v>6</v>
      </c>
      <c r="B318">
        <v>2018</v>
      </c>
      <c r="C318" t="s">
        <v>18</v>
      </c>
      <c r="D318">
        <v>1001</v>
      </c>
      <c r="E318" s="24">
        <v>262386</v>
      </c>
      <c r="F318" s="24">
        <v>22520</v>
      </c>
      <c r="G318" s="24">
        <v>20906</v>
      </c>
      <c r="H318">
        <v>853</v>
      </c>
      <c r="I318" s="25">
        <v>0.32509356444300003</v>
      </c>
      <c r="J318" s="24">
        <v>5453</v>
      </c>
      <c r="K318">
        <v>576</v>
      </c>
      <c r="L318" s="17">
        <v>33645597</v>
      </c>
      <c r="M318" s="17">
        <v>9004107</v>
      </c>
      <c r="N318" s="17">
        <v>8603587.4000000004</v>
      </c>
      <c r="O318" s="17">
        <v>964060.35</v>
      </c>
      <c r="P318" s="17">
        <v>128.22999999999999</v>
      </c>
      <c r="Q318" s="17">
        <v>9515417</v>
      </c>
      <c r="R318" s="17">
        <v>356163.46</v>
      </c>
    </row>
    <row r="319" spans="1:18" x14ac:dyDescent="0.45">
      <c r="A319">
        <v>6</v>
      </c>
      <c r="B319">
        <v>2018</v>
      </c>
      <c r="C319" t="s">
        <v>26</v>
      </c>
      <c r="D319">
        <v>1002</v>
      </c>
      <c r="E319" s="24">
        <v>2972750</v>
      </c>
      <c r="F319" s="24">
        <v>286957</v>
      </c>
      <c r="G319" s="24">
        <v>197749</v>
      </c>
      <c r="H319" s="24">
        <v>4246</v>
      </c>
      <c r="I319" s="25">
        <v>0.14283071230300001</v>
      </c>
      <c r="J319" s="24">
        <v>119205</v>
      </c>
      <c r="K319" s="24">
        <v>5168</v>
      </c>
      <c r="L319" s="17">
        <v>329555837.63</v>
      </c>
      <c r="M319" s="17">
        <v>271855335.16000003</v>
      </c>
      <c r="N319" s="17">
        <v>84693013.459999993</v>
      </c>
      <c r="O319" s="17">
        <v>7969000</v>
      </c>
      <c r="P319" s="17">
        <v>110.86</v>
      </c>
      <c r="Q319" s="17">
        <v>83051158.609999999</v>
      </c>
      <c r="R319" s="17">
        <v>3069997.01</v>
      </c>
    </row>
    <row r="320" spans="1:18" x14ac:dyDescent="0.45">
      <c r="A320">
        <v>6</v>
      </c>
      <c r="B320">
        <v>2018</v>
      </c>
      <c r="C320" t="s">
        <v>21</v>
      </c>
      <c r="D320">
        <v>1003</v>
      </c>
      <c r="E320" s="24">
        <v>517432</v>
      </c>
      <c r="F320" s="24">
        <v>49598</v>
      </c>
      <c r="G320" s="24">
        <v>19796</v>
      </c>
      <c r="H320" s="24">
        <v>1709</v>
      </c>
      <c r="I320" s="25">
        <v>0.330284945655</v>
      </c>
      <c r="J320" s="24">
        <v>7995</v>
      </c>
      <c r="K320">
        <v>815</v>
      </c>
      <c r="L320" s="17">
        <v>41124537.329999998</v>
      </c>
      <c r="M320" s="17">
        <v>37750771</v>
      </c>
      <c r="N320" s="17">
        <v>6800152</v>
      </c>
      <c r="O320" s="17">
        <v>1567133</v>
      </c>
      <c r="P320" s="17">
        <v>79.48</v>
      </c>
      <c r="Q320" s="17">
        <v>7946010</v>
      </c>
      <c r="R320" s="17">
        <v>345666.1</v>
      </c>
    </row>
    <row r="321" spans="1:18" x14ac:dyDescent="0.45">
      <c r="A321">
        <v>6</v>
      </c>
      <c r="B321">
        <v>2018</v>
      </c>
      <c r="C321" t="s">
        <v>20</v>
      </c>
      <c r="D321">
        <v>3120</v>
      </c>
      <c r="E321" s="24">
        <v>489304</v>
      </c>
      <c r="F321" s="24">
        <v>28311</v>
      </c>
      <c r="G321" s="24">
        <v>34684</v>
      </c>
      <c r="H321" s="24">
        <v>1587</v>
      </c>
      <c r="I321" s="25">
        <v>0.324338243709</v>
      </c>
      <c r="J321" s="24">
        <v>26933</v>
      </c>
      <c r="K321" s="24">
        <v>6259</v>
      </c>
      <c r="L321" s="17">
        <v>16542194.42</v>
      </c>
      <c r="M321" s="17">
        <v>16940329.559999999</v>
      </c>
      <c r="N321" s="17">
        <v>14286002.92</v>
      </c>
      <c r="O321" s="17">
        <v>883881.91</v>
      </c>
      <c r="P321" s="17">
        <v>33.81</v>
      </c>
      <c r="Q321" s="17">
        <v>11272314</v>
      </c>
      <c r="R321" s="17">
        <v>1497554.62</v>
      </c>
    </row>
    <row r="322" spans="1:18" x14ac:dyDescent="0.45">
      <c r="A322">
        <v>6</v>
      </c>
      <c r="B322">
        <v>2018</v>
      </c>
      <c r="C322" t="s">
        <v>25</v>
      </c>
      <c r="D322">
        <v>1004</v>
      </c>
      <c r="E322" s="24">
        <v>1499972</v>
      </c>
      <c r="F322" s="24">
        <v>206295</v>
      </c>
      <c r="G322" s="24">
        <v>74009</v>
      </c>
      <c r="H322" s="24">
        <v>8643</v>
      </c>
      <c r="I322" s="25">
        <v>0.57621075593399995</v>
      </c>
      <c r="J322" s="24">
        <v>59312</v>
      </c>
      <c r="K322" s="24">
        <v>4832</v>
      </c>
      <c r="L322" s="17">
        <v>134141776</v>
      </c>
      <c r="M322" s="17">
        <v>219265457</v>
      </c>
      <c r="N322" s="17">
        <v>41136142</v>
      </c>
      <c r="O322" s="17">
        <v>10576941</v>
      </c>
      <c r="P322" s="17">
        <v>89.43</v>
      </c>
      <c r="Q322" s="17">
        <v>77024293</v>
      </c>
      <c r="R322" s="17">
        <v>3242589.33</v>
      </c>
    </row>
    <row r="323" spans="1:18" x14ac:dyDescent="0.45">
      <c r="A323">
        <v>6</v>
      </c>
      <c r="B323">
        <v>2018</v>
      </c>
      <c r="C323" t="s">
        <v>19</v>
      </c>
      <c r="D323">
        <v>1006</v>
      </c>
      <c r="E323" s="24">
        <v>201962</v>
      </c>
      <c r="F323" s="24">
        <v>19317</v>
      </c>
      <c r="G323" s="24">
        <v>15640</v>
      </c>
      <c r="H323">
        <v>813</v>
      </c>
      <c r="I323" s="25">
        <v>0.40255097493600001</v>
      </c>
      <c r="J323" s="24">
        <v>8056</v>
      </c>
      <c r="K323">
        <v>130</v>
      </c>
      <c r="L323" s="17">
        <v>36519121.640000001</v>
      </c>
      <c r="M323" s="17">
        <v>11813306.51</v>
      </c>
      <c r="N323" s="17">
        <v>4884317</v>
      </c>
      <c r="O323" s="17">
        <v>1063081.76</v>
      </c>
      <c r="P323" s="17">
        <v>180.82</v>
      </c>
      <c r="Q323" s="17">
        <v>10139496</v>
      </c>
      <c r="R323" s="17">
        <v>345649.76</v>
      </c>
    </row>
    <row r="324" spans="1:18" x14ac:dyDescent="0.45">
      <c r="A324">
        <v>6</v>
      </c>
      <c r="B324">
        <v>2018</v>
      </c>
      <c r="C324" t="s">
        <v>23</v>
      </c>
      <c r="D324">
        <v>3010</v>
      </c>
      <c r="E324" s="24">
        <v>1037890</v>
      </c>
      <c r="F324" s="24">
        <v>161698</v>
      </c>
      <c r="G324" s="24">
        <v>69907</v>
      </c>
      <c r="H324" s="24">
        <v>3402</v>
      </c>
      <c r="I324" s="25">
        <v>0.32778040062000002</v>
      </c>
      <c r="J324" s="24">
        <v>25031</v>
      </c>
      <c r="K324" s="24">
        <v>4340</v>
      </c>
      <c r="L324" s="17">
        <v>66737069.810000002</v>
      </c>
      <c r="M324" s="17">
        <v>69221028</v>
      </c>
      <c r="N324" s="17">
        <v>42573155</v>
      </c>
      <c r="O324" s="17">
        <v>2947851</v>
      </c>
      <c r="P324" s="17">
        <v>64.3</v>
      </c>
      <c r="Q324" s="17">
        <v>22584106</v>
      </c>
      <c r="R324" s="17">
        <v>1332934.92</v>
      </c>
    </row>
    <row r="325" spans="1:18" x14ac:dyDescent="0.45">
      <c r="A325">
        <v>6</v>
      </c>
      <c r="B325">
        <v>2018</v>
      </c>
      <c r="C325" t="s">
        <v>27</v>
      </c>
      <c r="D325" t="s">
        <v>28</v>
      </c>
      <c r="E325" s="24">
        <v>1047313</v>
      </c>
      <c r="F325" s="24">
        <v>106307</v>
      </c>
      <c r="G325" s="24">
        <v>8878</v>
      </c>
      <c r="H325" s="24">
        <v>2928</v>
      </c>
      <c r="I325" s="25">
        <v>0.27957258240900001</v>
      </c>
      <c r="J325" s="24">
        <v>53066</v>
      </c>
      <c r="K325" s="24">
        <v>1478</v>
      </c>
      <c r="L325" s="17">
        <v>144978928</v>
      </c>
      <c r="M325" s="17">
        <v>71656760</v>
      </c>
      <c r="N325" s="17">
        <v>8534554</v>
      </c>
      <c r="O325" s="17">
        <v>4257049</v>
      </c>
      <c r="P325" s="17">
        <v>138.43</v>
      </c>
      <c r="Q325" s="17">
        <v>63513794</v>
      </c>
      <c r="R325" s="17">
        <v>1440876</v>
      </c>
    </row>
    <row r="326" spans="1:18" x14ac:dyDescent="0.45">
      <c r="A326">
        <v>9</v>
      </c>
      <c r="B326">
        <v>2018</v>
      </c>
      <c r="C326" t="s">
        <v>18</v>
      </c>
      <c r="D326">
        <v>1001</v>
      </c>
      <c r="E326" s="24">
        <v>263008</v>
      </c>
      <c r="F326" s="24">
        <v>22553</v>
      </c>
      <c r="G326" s="24">
        <v>20596</v>
      </c>
      <c r="H326">
        <v>628</v>
      </c>
      <c r="I326" s="25">
        <v>0.23877600681300001</v>
      </c>
      <c r="J326" s="24">
        <v>5648</v>
      </c>
      <c r="K326">
        <v>685</v>
      </c>
      <c r="L326" s="17">
        <v>39552979</v>
      </c>
      <c r="M326" s="17">
        <v>8944532</v>
      </c>
      <c r="N326" s="17">
        <v>8336058.3499999996</v>
      </c>
      <c r="O326" s="17">
        <v>644824.61</v>
      </c>
      <c r="P326" s="17">
        <v>150.38999999999999</v>
      </c>
      <c r="Q326" s="17">
        <v>9948008.4199999999</v>
      </c>
      <c r="R326" s="17">
        <v>568379.68999999994</v>
      </c>
    </row>
    <row r="327" spans="1:18" x14ac:dyDescent="0.45">
      <c r="A327">
        <v>9</v>
      </c>
      <c r="B327">
        <v>2018</v>
      </c>
      <c r="C327" t="s">
        <v>26</v>
      </c>
      <c r="D327">
        <v>1002</v>
      </c>
      <c r="E327" s="24">
        <v>2976455</v>
      </c>
      <c r="F327" s="24">
        <v>281176</v>
      </c>
      <c r="G327" s="24">
        <v>233918</v>
      </c>
      <c r="H327" s="24">
        <v>3178</v>
      </c>
      <c r="I327" s="25">
        <v>0.106771310166</v>
      </c>
      <c r="J327" s="24">
        <v>123838</v>
      </c>
      <c r="K327" s="24">
        <v>5769</v>
      </c>
      <c r="L327" s="17">
        <v>432728457.81</v>
      </c>
      <c r="M327" s="17">
        <v>305799361.76999998</v>
      </c>
      <c r="N327" s="17">
        <v>107617651.86</v>
      </c>
      <c r="O327" s="17">
        <v>6775000</v>
      </c>
      <c r="P327" s="17">
        <v>145.38</v>
      </c>
      <c r="Q327" s="17">
        <v>87013356.769999996</v>
      </c>
      <c r="R327" s="17">
        <v>3483644.29</v>
      </c>
    </row>
    <row r="328" spans="1:18" x14ac:dyDescent="0.45">
      <c r="A328">
        <v>9</v>
      </c>
      <c r="B328">
        <v>2018</v>
      </c>
      <c r="C328" t="s">
        <v>21</v>
      </c>
      <c r="D328">
        <v>1003</v>
      </c>
      <c r="E328" s="24">
        <v>513497</v>
      </c>
      <c r="F328" s="24">
        <v>42749</v>
      </c>
      <c r="G328" s="24">
        <v>15045</v>
      </c>
      <c r="H328" s="24">
        <v>1529</v>
      </c>
      <c r="I328" s="25">
        <v>0.297762206985</v>
      </c>
      <c r="J328" s="24">
        <v>7936</v>
      </c>
      <c r="K328">
        <v>822</v>
      </c>
      <c r="L328" s="17">
        <v>29305286.920000002</v>
      </c>
      <c r="M328" s="17">
        <v>23089404</v>
      </c>
      <c r="N328" s="17">
        <v>4154419</v>
      </c>
      <c r="O328" s="17">
        <v>1065672</v>
      </c>
      <c r="P328" s="17">
        <v>57.07</v>
      </c>
      <c r="Q328" s="17">
        <v>7324541</v>
      </c>
      <c r="R328" s="17">
        <v>654127.54</v>
      </c>
    </row>
    <row r="329" spans="1:18" x14ac:dyDescent="0.45">
      <c r="A329">
        <v>9</v>
      </c>
      <c r="B329">
        <v>2018</v>
      </c>
      <c r="C329" t="s">
        <v>20</v>
      </c>
      <c r="D329">
        <v>3120</v>
      </c>
      <c r="E329" s="24">
        <v>486570</v>
      </c>
      <c r="F329" s="24">
        <v>34020</v>
      </c>
      <c r="G329" s="24">
        <v>19316</v>
      </c>
      <c r="H329" s="24">
        <v>2714</v>
      </c>
      <c r="I329" s="25">
        <v>0.55778202519700004</v>
      </c>
      <c r="J329" s="24">
        <v>24376</v>
      </c>
      <c r="K329" s="24">
        <v>6907</v>
      </c>
      <c r="L329" s="17">
        <v>14561713.41</v>
      </c>
      <c r="M329" s="17">
        <v>18028644.579999998</v>
      </c>
      <c r="N329" s="17">
        <v>8795410.1899999995</v>
      </c>
      <c r="O329" s="17">
        <v>2171980.42</v>
      </c>
      <c r="P329" s="17">
        <v>29.93</v>
      </c>
      <c r="Q329" s="17">
        <v>11295536.310000001</v>
      </c>
      <c r="R329" s="17">
        <v>654338.79</v>
      </c>
    </row>
    <row r="330" spans="1:18" x14ac:dyDescent="0.45">
      <c r="A330">
        <v>9</v>
      </c>
      <c r="B330">
        <v>2018</v>
      </c>
      <c r="C330" t="s">
        <v>25</v>
      </c>
      <c r="D330">
        <v>1004</v>
      </c>
      <c r="E330" s="24">
        <v>1510842</v>
      </c>
      <c r="F330" s="24">
        <v>202809</v>
      </c>
      <c r="G330" s="24">
        <v>78113</v>
      </c>
      <c r="H330" s="24">
        <v>6892</v>
      </c>
      <c r="I330" s="25">
        <v>0.45616947371099997</v>
      </c>
      <c r="J330" s="24">
        <v>55239</v>
      </c>
      <c r="K330" s="24">
        <v>5937</v>
      </c>
      <c r="L330" s="17">
        <v>165895680.25999999</v>
      </c>
      <c r="M330" s="17">
        <v>202410230</v>
      </c>
      <c r="N330" s="17">
        <v>42168129</v>
      </c>
      <c r="O330" s="17">
        <v>7403361</v>
      </c>
      <c r="P330" s="17">
        <v>109.8</v>
      </c>
      <c r="Q330" s="17">
        <v>71144691</v>
      </c>
      <c r="R330" s="17">
        <v>4806485.91</v>
      </c>
    </row>
    <row r="331" spans="1:18" x14ac:dyDescent="0.45">
      <c r="A331">
        <v>9</v>
      </c>
      <c r="B331">
        <v>2018</v>
      </c>
      <c r="C331" t="s">
        <v>19</v>
      </c>
      <c r="D331">
        <v>1006</v>
      </c>
      <c r="E331" s="24">
        <v>202265</v>
      </c>
      <c r="F331" s="24">
        <v>19555</v>
      </c>
      <c r="G331" s="24">
        <v>15499</v>
      </c>
      <c r="H331">
        <v>798</v>
      </c>
      <c r="I331" s="25">
        <v>0.39453192593899999</v>
      </c>
      <c r="J331" s="24">
        <v>7803</v>
      </c>
      <c r="K331">
        <v>157</v>
      </c>
      <c r="L331" s="17">
        <v>43818147.719999999</v>
      </c>
      <c r="M331" s="17">
        <v>11556169.67</v>
      </c>
      <c r="N331" s="17">
        <v>5422394</v>
      </c>
      <c r="O331" s="17">
        <v>1026672.11</v>
      </c>
      <c r="P331" s="17">
        <v>216.64</v>
      </c>
      <c r="Q331" s="17">
        <v>10047726</v>
      </c>
      <c r="R331" s="17">
        <v>298886.01</v>
      </c>
    </row>
    <row r="332" spans="1:18" x14ac:dyDescent="0.45">
      <c r="A332">
        <v>9</v>
      </c>
      <c r="B332">
        <v>2018</v>
      </c>
      <c r="C332" t="s">
        <v>23</v>
      </c>
      <c r="D332">
        <v>3010</v>
      </c>
      <c r="E332" s="24">
        <v>1036071</v>
      </c>
      <c r="F332" s="24">
        <v>155250</v>
      </c>
      <c r="G332" s="24">
        <v>60155</v>
      </c>
      <c r="H332" s="24">
        <v>2645</v>
      </c>
      <c r="I332" s="25">
        <v>0.25529138447100003</v>
      </c>
      <c r="J332" s="24">
        <v>25152</v>
      </c>
      <c r="K332" s="24">
        <v>4475</v>
      </c>
      <c r="L332" s="17">
        <v>46703010.32</v>
      </c>
      <c r="M332" s="17">
        <v>59761941</v>
      </c>
      <c r="N332" s="17">
        <v>32366112</v>
      </c>
      <c r="O332" s="17">
        <v>1477510</v>
      </c>
      <c r="P332" s="17">
        <v>45.08</v>
      </c>
      <c r="Q332" s="17">
        <v>20989279</v>
      </c>
      <c r="R332" s="17">
        <v>1589760.98</v>
      </c>
    </row>
    <row r="333" spans="1:18" x14ac:dyDescent="0.45">
      <c r="A333">
        <v>9</v>
      </c>
      <c r="B333">
        <v>2018</v>
      </c>
      <c r="C333" t="s">
        <v>27</v>
      </c>
      <c r="D333" t="s">
        <v>28</v>
      </c>
      <c r="E333" s="24">
        <v>1048960</v>
      </c>
      <c r="F333" s="24">
        <v>107854</v>
      </c>
      <c r="G333" s="24">
        <v>9311</v>
      </c>
      <c r="H333" s="24">
        <v>1694</v>
      </c>
      <c r="I333" s="25">
        <v>0.16149328859100001</v>
      </c>
      <c r="J333" s="24">
        <v>51295</v>
      </c>
      <c r="K333" s="24">
        <v>1331</v>
      </c>
      <c r="L333" s="17">
        <v>250900275</v>
      </c>
      <c r="M333" s="17">
        <v>70956900</v>
      </c>
      <c r="N333" s="17">
        <v>9231095</v>
      </c>
      <c r="O333" s="17">
        <v>2231474</v>
      </c>
      <c r="P333" s="17">
        <v>239.19</v>
      </c>
      <c r="Q333" s="17">
        <v>61682313</v>
      </c>
      <c r="R333" s="17">
        <v>1318234</v>
      </c>
    </row>
    <row r="334" spans="1:18" x14ac:dyDescent="0.45">
      <c r="A334">
        <v>9</v>
      </c>
      <c r="B334">
        <v>2018</v>
      </c>
      <c r="C334" t="s">
        <v>22</v>
      </c>
      <c r="D334">
        <v>1007</v>
      </c>
      <c r="E334" s="24">
        <v>632663</v>
      </c>
      <c r="F334" s="24">
        <v>62878</v>
      </c>
      <c r="G334" s="24">
        <v>42509</v>
      </c>
      <c r="H334" s="24">
        <v>1256</v>
      </c>
      <c r="I334" s="25">
        <v>0.19852591348000001</v>
      </c>
      <c r="J334" s="24">
        <v>29426</v>
      </c>
      <c r="K334" s="24">
        <v>2308</v>
      </c>
      <c r="L334" s="17">
        <v>40249254</v>
      </c>
      <c r="M334" s="17">
        <v>39244858</v>
      </c>
      <c r="N334" s="17">
        <v>19579414</v>
      </c>
      <c r="O334" s="17">
        <v>1849948</v>
      </c>
      <c r="P334" s="17">
        <v>63.62</v>
      </c>
      <c r="Q334" s="17">
        <v>24412868</v>
      </c>
      <c r="R334" s="17">
        <v>1556102</v>
      </c>
    </row>
    <row r="335" spans="1:18" x14ac:dyDescent="0.45">
      <c r="A335">
        <v>9</v>
      </c>
      <c r="B335">
        <v>2018</v>
      </c>
      <c r="C335" t="s">
        <v>24</v>
      </c>
      <c r="D335">
        <v>1005</v>
      </c>
      <c r="E335" s="24">
        <v>1014196</v>
      </c>
      <c r="F335" s="24">
        <v>91852</v>
      </c>
      <c r="G335" s="24">
        <v>76495</v>
      </c>
      <c r="H335" s="24">
        <v>1344</v>
      </c>
      <c r="I335" s="25">
        <v>0.13251876363100001</v>
      </c>
      <c r="J335" s="24">
        <v>44672</v>
      </c>
      <c r="K335" s="24">
        <v>3059</v>
      </c>
      <c r="L335" s="17">
        <v>73109318</v>
      </c>
      <c r="M335" s="17">
        <v>38179988</v>
      </c>
      <c r="N335" s="17">
        <v>23765693</v>
      </c>
      <c r="O335" s="17">
        <v>1285684</v>
      </c>
      <c r="P335" s="17">
        <v>72.09</v>
      </c>
      <c r="Q335" s="17">
        <v>25244008</v>
      </c>
      <c r="R335" s="17">
        <v>1285845</v>
      </c>
    </row>
    <row r="336" spans="1:18" x14ac:dyDescent="0.45">
      <c r="A336">
        <v>12</v>
      </c>
      <c r="B336">
        <v>2018</v>
      </c>
      <c r="C336" t="s">
        <v>24</v>
      </c>
      <c r="D336">
        <v>1005</v>
      </c>
      <c r="E336" s="24">
        <v>1016642</v>
      </c>
      <c r="F336" s="24">
        <v>87174</v>
      </c>
      <c r="G336" s="24">
        <v>75380</v>
      </c>
      <c r="H336">
        <v>84</v>
      </c>
      <c r="I336" s="25">
        <v>8.2624955489999999E-3</v>
      </c>
      <c r="J336" s="24">
        <v>43176</v>
      </c>
      <c r="K336" s="24">
        <v>3112</v>
      </c>
      <c r="L336" s="17">
        <v>97066722</v>
      </c>
      <c r="M336" s="17">
        <v>37385636</v>
      </c>
      <c r="N336" s="17">
        <v>23021142</v>
      </c>
      <c r="O336" s="17">
        <v>69469</v>
      </c>
      <c r="P336" s="17">
        <v>95.48</v>
      </c>
      <c r="Q336" s="17">
        <v>23839541</v>
      </c>
      <c r="R336" s="17">
        <v>1281872</v>
      </c>
    </row>
    <row r="337" spans="1:18" x14ac:dyDescent="0.45">
      <c r="A337">
        <v>12</v>
      </c>
      <c r="B337">
        <v>2018</v>
      </c>
      <c r="C337" t="s">
        <v>22</v>
      </c>
      <c r="D337">
        <v>1007</v>
      </c>
      <c r="E337" s="24">
        <v>634066</v>
      </c>
      <c r="F337" s="24">
        <v>56261</v>
      </c>
      <c r="G337" s="24">
        <v>43788</v>
      </c>
      <c r="H337">
        <v>2</v>
      </c>
      <c r="I337" s="25">
        <v>3.1542457699999999E-4</v>
      </c>
      <c r="J337" s="24">
        <v>28264</v>
      </c>
      <c r="K337" s="24">
        <v>2441</v>
      </c>
      <c r="L337" s="17">
        <v>62615226</v>
      </c>
      <c r="M337" s="17">
        <v>36872676</v>
      </c>
      <c r="N337" s="17">
        <v>20937447</v>
      </c>
      <c r="O337" s="17">
        <v>1263</v>
      </c>
      <c r="P337" s="17">
        <v>98.75</v>
      </c>
      <c r="Q337" s="17">
        <v>23121772</v>
      </c>
      <c r="R337" s="17">
        <v>955478</v>
      </c>
    </row>
    <row r="338" spans="1:18" x14ac:dyDescent="0.45">
      <c r="A338">
        <v>12</v>
      </c>
      <c r="B338">
        <v>2018</v>
      </c>
      <c r="C338" t="s">
        <v>18</v>
      </c>
      <c r="D338">
        <v>1001</v>
      </c>
      <c r="E338" s="24">
        <v>265895</v>
      </c>
      <c r="F338" s="24">
        <v>22275</v>
      </c>
      <c r="G338" s="24">
        <v>20730</v>
      </c>
      <c r="H338">
        <v>180</v>
      </c>
      <c r="I338" s="25">
        <v>6.7695894995999997E-2</v>
      </c>
      <c r="J338" s="24">
        <v>5828</v>
      </c>
      <c r="K338">
        <v>794</v>
      </c>
      <c r="L338" s="17">
        <v>40953329</v>
      </c>
      <c r="M338" s="17">
        <v>9024674</v>
      </c>
      <c r="N338" s="17">
        <v>8269521.29</v>
      </c>
      <c r="O338" s="17">
        <v>194684.2</v>
      </c>
      <c r="P338" s="17">
        <v>154.02000000000001</v>
      </c>
      <c r="Q338" s="17">
        <v>10305453.210000001</v>
      </c>
      <c r="R338" s="17">
        <v>654097.02</v>
      </c>
    </row>
    <row r="339" spans="1:18" x14ac:dyDescent="0.45">
      <c r="A339">
        <v>12</v>
      </c>
      <c r="B339">
        <v>2018</v>
      </c>
      <c r="C339" t="s">
        <v>26</v>
      </c>
      <c r="D339">
        <v>1002</v>
      </c>
      <c r="E339" s="24">
        <v>2987813</v>
      </c>
      <c r="F339" s="24">
        <v>312976</v>
      </c>
      <c r="G339" s="24">
        <v>202893</v>
      </c>
      <c r="H339" s="24">
        <v>2276</v>
      </c>
      <c r="I339" s="25">
        <v>7.6176119456000002E-2</v>
      </c>
      <c r="J339" s="24">
        <v>140480</v>
      </c>
      <c r="K339" s="24">
        <v>6452</v>
      </c>
      <c r="L339" s="17">
        <v>369180500.58999997</v>
      </c>
      <c r="M339" s="17">
        <v>319628697.98000002</v>
      </c>
      <c r="N339" s="17">
        <v>91253147.540000007</v>
      </c>
      <c r="O339" s="17">
        <v>3582000</v>
      </c>
      <c r="P339" s="17">
        <v>123.56</v>
      </c>
      <c r="Q339" s="17">
        <v>95963259.469999999</v>
      </c>
      <c r="R339" s="17">
        <v>2894752.61</v>
      </c>
    </row>
    <row r="340" spans="1:18" x14ac:dyDescent="0.45">
      <c r="A340">
        <v>12</v>
      </c>
      <c r="B340">
        <v>2018</v>
      </c>
      <c r="C340" t="s">
        <v>21</v>
      </c>
      <c r="D340">
        <v>1003</v>
      </c>
      <c r="E340" s="24">
        <v>522017</v>
      </c>
      <c r="F340" s="24">
        <v>41656</v>
      </c>
      <c r="G340" s="24">
        <v>16387</v>
      </c>
      <c r="H340">
        <v>2</v>
      </c>
      <c r="I340" s="25">
        <v>3.8312928500000001E-4</v>
      </c>
      <c r="J340" s="24">
        <v>5205</v>
      </c>
      <c r="K340">
        <v>787</v>
      </c>
      <c r="L340" s="17">
        <v>94311774.219999999</v>
      </c>
      <c r="M340" s="17">
        <v>19240124</v>
      </c>
      <c r="N340" s="17">
        <v>4941835</v>
      </c>
      <c r="O340" s="17">
        <v>1263</v>
      </c>
      <c r="P340" s="17">
        <v>180.67</v>
      </c>
      <c r="Q340" s="17">
        <v>5446778</v>
      </c>
      <c r="R340" s="17">
        <v>319979.13</v>
      </c>
    </row>
    <row r="341" spans="1:18" x14ac:dyDescent="0.45">
      <c r="A341">
        <v>12</v>
      </c>
      <c r="B341">
        <v>2018</v>
      </c>
      <c r="C341" t="s">
        <v>20</v>
      </c>
      <c r="D341">
        <v>3120</v>
      </c>
      <c r="E341" s="24">
        <v>491453</v>
      </c>
      <c r="F341" s="24">
        <v>27478</v>
      </c>
      <c r="G341" s="24">
        <v>10274</v>
      </c>
      <c r="H341">
        <v>161</v>
      </c>
      <c r="I341" s="25">
        <v>3.2759999429999999E-2</v>
      </c>
      <c r="J341" s="24">
        <v>20314</v>
      </c>
      <c r="K341" s="24">
        <v>5995</v>
      </c>
      <c r="L341" s="17">
        <v>50451161</v>
      </c>
      <c r="M341" s="17">
        <v>15740961</v>
      </c>
      <c r="N341" s="17">
        <v>3362183</v>
      </c>
      <c r="O341" s="17">
        <v>125057</v>
      </c>
      <c r="P341" s="17">
        <v>102.66</v>
      </c>
      <c r="Q341" s="17">
        <v>9679503</v>
      </c>
      <c r="R341" s="17">
        <v>103373</v>
      </c>
    </row>
    <row r="342" spans="1:18" x14ac:dyDescent="0.45">
      <c r="A342">
        <v>12</v>
      </c>
      <c r="B342">
        <v>2018</v>
      </c>
      <c r="C342" t="s">
        <v>25</v>
      </c>
      <c r="D342">
        <v>1004</v>
      </c>
      <c r="E342" s="24">
        <v>1473253</v>
      </c>
      <c r="F342" s="24">
        <v>209665</v>
      </c>
      <c r="G342" s="24">
        <v>59690</v>
      </c>
      <c r="H342">
        <v>4</v>
      </c>
      <c r="I342" s="25">
        <v>2.7150801699999999E-4</v>
      </c>
      <c r="J342" s="24">
        <v>47769</v>
      </c>
      <c r="K342" s="24">
        <v>5645</v>
      </c>
      <c r="L342" s="17">
        <v>201878357.06999999</v>
      </c>
      <c r="M342" s="17">
        <v>196867749</v>
      </c>
      <c r="N342" s="17">
        <v>31117945</v>
      </c>
      <c r="O342" s="17">
        <v>10135</v>
      </c>
      <c r="P342" s="17">
        <v>137.03</v>
      </c>
      <c r="Q342" s="17">
        <v>63889664</v>
      </c>
      <c r="R342" s="17">
        <v>4434837.62</v>
      </c>
    </row>
    <row r="343" spans="1:18" x14ac:dyDescent="0.45">
      <c r="A343">
        <v>12</v>
      </c>
      <c r="B343">
        <v>2018</v>
      </c>
      <c r="C343" t="s">
        <v>19</v>
      </c>
      <c r="D343">
        <v>1006</v>
      </c>
      <c r="E343" s="24">
        <v>202788</v>
      </c>
      <c r="F343" s="24">
        <v>18830</v>
      </c>
      <c r="G343" s="24">
        <v>14234</v>
      </c>
      <c r="H343">
        <v>108</v>
      </c>
      <c r="I343" s="25">
        <v>5.3257589206000003E-2</v>
      </c>
      <c r="J343" s="24">
        <v>7663</v>
      </c>
      <c r="K343">
        <v>237</v>
      </c>
      <c r="L343" s="17">
        <v>54719689.240000002</v>
      </c>
      <c r="M343" s="17">
        <v>11716963.83</v>
      </c>
      <c r="N343" s="17">
        <v>4911944</v>
      </c>
      <c r="O343" s="17">
        <v>129504.72</v>
      </c>
      <c r="P343" s="17">
        <v>269.83999999999997</v>
      </c>
      <c r="Q343" s="17">
        <v>9970258</v>
      </c>
      <c r="R343" s="17">
        <v>379450.51</v>
      </c>
    </row>
    <row r="344" spans="1:18" x14ac:dyDescent="0.45">
      <c r="A344">
        <v>12</v>
      </c>
      <c r="B344">
        <v>2018</v>
      </c>
      <c r="C344" t="s">
        <v>23</v>
      </c>
      <c r="D344">
        <v>3010</v>
      </c>
      <c r="E344" s="24">
        <v>1056633</v>
      </c>
      <c r="F344" s="24">
        <v>156871</v>
      </c>
      <c r="G344" s="24">
        <v>54854</v>
      </c>
      <c r="H344" s="24">
        <v>1603</v>
      </c>
      <c r="I344" s="25">
        <v>0.15170830363999999</v>
      </c>
      <c r="J344" s="24">
        <v>20961</v>
      </c>
      <c r="K344" s="24">
        <v>4017</v>
      </c>
      <c r="L344" s="17">
        <v>136633023.81</v>
      </c>
      <c r="M344" s="17">
        <v>55288073</v>
      </c>
      <c r="N344" s="17">
        <v>29111892</v>
      </c>
      <c r="O344" s="17">
        <v>505437</v>
      </c>
      <c r="P344" s="17">
        <v>129.31</v>
      </c>
      <c r="Q344" s="17">
        <v>17687428</v>
      </c>
      <c r="R344" s="17">
        <v>679447.25</v>
      </c>
    </row>
    <row r="345" spans="1:18" x14ac:dyDescent="0.45">
      <c r="A345">
        <v>12</v>
      </c>
      <c r="B345">
        <v>2018</v>
      </c>
      <c r="C345" t="s">
        <v>27</v>
      </c>
      <c r="D345" t="s">
        <v>28</v>
      </c>
      <c r="E345" s="24">
        <v>1049140</v>
      </c>
      <c r="F345" s="24">
        <v>118168</v>
      </c>
      <c r="G345" s="24">
        <v>9856</v>
      </c>
      <c r="H345">
        <v>244</v>
      </c>
      <c r="I345" s="25">
        <v>2.3257143946000002E-2</v>
      </c>
      <c r="J345" s="24">
        <v>54499</v>
      </c>
      <c r="K345" s="24">
        <v>1667</v>
      </c>
      <c r="L345" s="17">
        <v>137072409</v>
      </c>
      <c r="M345" s="17">
        <v>77630897</v>
      </c>
      <c r="N345" s="17">
        <v>10357825</v>
      </c>
      <c r="O345" s="17">
        <v>415811</v>
      </c>
      <c r="P345" s="17">
        <v>130.65</v>
      </c>
      <c r="Q345" s="17">
        <v>64077028</v>
      </c>
      <c r="R345" s="17">
        <v>1730437</v>
      </c>
    </row>
    <row r="346" spans="1:18" x14ac:dyDescent="0.45">
      <c r="A346">
        <v>3</v>
      </c>
      <c r="B346">
        <v>2019</v>
      </c>
      <c r="C346" t="s">
        <v>24</v>
      </c>
      <c r="D346">
        <v>1005</v>
      </c>
      <c r="E346" s="24">
        <v>1014443</v>
      </c>
      <c r="F346" s="24">
        <v>89005</v>
      </c>
      <c r="G346" s="24">
        <v>85269</v>
      </c>
      <c r="H346">
        <v>608</v>
      </c>
      <c r="I346" s="25">
        <v>5.9934367923999997E-2</v>
      </c>
      <c r="J346" s="24">
        <v>42590</v>
      </c>
      <c r="K346" s="24">
        <v>2491</v>
      </c>
      <c r="L346" s="17">
        <v>97581512</v>
      </c>
      <c r="M346" s="17">
        <v>35021767</v>
      </c>
      <c r="N346" s="17">
        <v>32166504</v>
      </c>
      <c r="O346" s="17">
        <v>645267</v>
      </c>
      <c r="P346" s="17">
        <v>96.19</v>
      </c>
      <c r="Q346" s="17">
        <v>24590167</v>
      </c>
      <c r="R346" s="17">
        <v>365314</v>
      </c>
    </row>
    <row r="347" spans="1:18" x14ac:dyDescent="0.45">
      <c r="A347">
        <v>3</v>
      </c>
      <c r="B347">
        <v>2019</v>
      </c>
      <c r="C347" t="s">
        <v>22</v>
      </c>
      <c r="D347">
        <v>1007</v>
      </c>
      <c r="E347" s="24">
        <v>634368</v>
      </c>
      <c r="F347" s="24">
        <v>58274</v>
      </c>
      <c r="G347" s="24">
        <v>50494</v>
      </c>
      <c r="H347">
        <v>643</v>
      </c>
      <c r="I347" s="25">
        <v>0.101360724374</v>
      </c>
      <c r="J347" s="24">
        <v>28794</v>
      </c>
      <c r="K347" s="24">
        <v>1750</v>
      </c>
      <c r="L347" s="17">
        <v>62843223</v>
      </c>
      <c r="M347" s="17">
        <v>36707374</v>
      </c>
      <c r="N347" s="17">
        <v>26245508</v>
      </c>
      <c r="O347" s="17">
        <v>654316</v>
      </c>
      <c r="P347" s="17">
        <v>99.06</v>
      </c>
      <c r="Q347" s="17">
        <v>24247964</v>
      </c>
      <c r="R347" s="17">
        <v>12452</v>
      </c>
    </row>
    <row r="348" spans="1:18" x14ac:dyDescent="0.45">
      <c r="A348">
        <v>3</v>
      </c>
      <c r="B348">
        <v>2019</v>
      </c>
      <c r="C348" t="s">
        <v>18</v>
      </c>
      <c r="D348">
        <v>1001</v>
      </c>
      <c r="E348" s="24">
        <v>266755</v>
      </c>
      <c r="F348" s="24">
        <v>21499</v>
      </c>
      <c r="G348" s="24">
        <v>20186</v>
      </c>
      <c r="H348">
        <v>524</v>
      </c>
      <c r="I348" s="25">
        <v>0.196434930929</v>
      </c>
      <c r="J348" s="24">
        <v>5555</v>
      </c>
      <c r="K348">
        <v>777</v>
      </c>
      <c r="L348" s="17">
        <v>43273706</v>
      </c>
      <c r="M348" s="17">
        <v>9125125</v>
      </c>
      <c r="N348" s="17">
        <v>9659688.0199999996</v>
      </c>
      <c r="O348" s="17">
        <v>544062.04</v>
      </c>
      <c r="P348" s="17">
        <v>162.22</v>
      </c>
      <c r="Q348" s="17">
        <v>10246445.939999999</v>
      </c>
      <c r="R348" s="17">
        <v>401755.45</v>
      </c>
    </row>
    <row r="349" spans="1:18" x14ac:dyDescent="0.45">
      <c r="A349">
        <v>3</v>
      </c>
      <c r="B349">
        <v>2019</v>
      </c>
      <c r="C349" t="s">
        <v>26</v>
      </c>
      <c r="D349">
        <v>1002</v>
      </c>
      <c r="E349" s="24">
        <v>2994022</v>
      </c>
      <c r="F349" s="24">
        <v>306747</v>
      </c>
      <c r="G349" s="24">
        <v>187789</v>
      </c>
      <c r="H349" s="24">
        <v>5059</v>
      </c>
      <c r="I349" s="25">
        <v>0.168970034288</v>
      </c>
      <c r="J349" s="24">
        <v>133638</v>
      </c>
      <c r="K349" s="24">
        <v>5158</v>
      </c>
      <c r="L349" s="17">
        <v>355883953.58999997</v>
      </c>
      <c r="M349" s="17">
        <v>321835338.49000001</v>
      </c>
      <c r="N349" s="17">
        <v>90551368.510000005</v>
      </c>
      <c r="O349" s="17">
        <v>7696000</v>
      </c>
      <c r="P349" s="17">
        <v>118.86</v>
      </c>
      <c r="Q349" s="17">
        <v>93274601</v>
      </c>
      <c r="R349" s="17">
        <v>2663427.46</v>
      </c>
    </row>
    <row r="350" spans="1:18" x14ac:dyDescent="0.45">
      <c r="A350">
        <v>3</v>
      </c>
      <c r="B350">
        <v>2019</v>
      </c>
      <c r="C350" t="s">
        <v>21</v>
      </c>
      <c r="D350">
        <v>1003</v>
      </c>
      <c r="E350" s="24">
        <v>525135</v>
      </c>
      <c r="F350" s="24">
        <v>44880</v>
      </c>
      <c r="G350" s="24">
        <v>23048</v>
      </c>
      <c r="H350">
        <v>168</v>
      </c>
      <c r="I350" s="25">
        <v>3.1991773543999999E-2</v>
      </c>
      <c r="J350" s="24">
        <v>5119</v>
      </c>
      <c r="K350">
        <v>681</v>
      </c>
      <c r="L350" s="17">
        <v>98527381.689999998</v>
      </c>
      <c r="M350" s="17">
        <v>23499029</v>
      </c>
      <c r="N350" s="17">
        <v>9699056</v>
      </c>
      <c r="O350" s="17">
        <v>171729</v>
      </c>
      <c r="P350" s="17">
        <v>187.62</v>
      </c>
      <c r="Q350" s="17">
        <v>5400875</v>
      </c>
      <c r="R350" s="17">
        <v>221033.54</v>
      </c>
    </row>
    <row r="351" spans="1:18" x14ac:dyDescent="0.45">
      <c r="A351">
        <v>3</v>
      </c>
      <c r="B351">
        <v>2019</v>
      </c>
      <c r="C351" t="s">
        <v>20</v>
      </c>
      <c r="D351">
        <v>3120</v>
      </c>
      <c r="E351" s="24">
        <v>494058</v>
      </c>
      <c r="F351" s="24">
        <v>27170</v>
      </c>
      <c r="G351" s="24">
        <v>35570</v>
      </c>
      <c r="H351">
        <v>0</v>
      </c>
      <c r="I351" s="25">
        <v>0</v>
      </c>
      <c r="J351" s="24">
        <v>31712</v>
      </c>
      <c r="K351" s="24">
        <v>4884</v>
      </c>
      <c r="L351" s="17">
        <v>50305405.420000002</v>
      </c>
      <c r="M351" s="17">
        <v>18790601.989999998</v>
      </c>
      <c r="N351" s="17">
        <v>18968559.34</v>
      </c>
      <c r="O351" s="17">
        <v>0</v>
      </c>
      <c r="P351" s="17">
        <v>101.82</v>
      </c>
      <c r="Q351" s="17">
        <v>11074349.390000001</v>
      </c>
      <c r="R351" s="17">
        <v>380461.9</v>
      </c>
    </row>
    <row r="352" spans="1:18" x14ac:dyDescent="0.45">
      <c r="A352">
        <v>3</v>
      </c>
      <c r="B352">
        <v>2019</v>
      </c>
      <c r="C352" t="s">
        <v>25</v>
      </c>
      <c r="D352">
        <v>1004</v>
      </c>
      <c r="E352" s="24">
        <v>1485520</v>
      </c>
      <c r="F352" s="24">
        <v>193097</v>
      </c>
      <c r="G352" s="24">
        <v>72233</v>
      </c>
      <c r="H352">
        <v>180</v>
      </c>
      <c r="I352" s="25">
        <v>1.2116969142E-2</v>
      </c>
      <c r="J352" s="24">
        <v>42983</v>
      </c>
      <c r="K352" s="24">
        <v>4418</v>
      </c>
      <c r="L352" s="17">
        <v>190964006.59</v>
      </c>
      <c r="M352" s="17">
        <v>203461900</v>
      </c>
      <c r="N352" s="17">
        <v>40004948</v>
      </c>
      <c r="O352" s="17">
        <v>435164</v>
      </c>
      <c r="P352" s="17">
        <v>128.55000000000001</v>
      </c>
      <c r="Q352" s="17">
        <v>58957712</v>
      </c>
      <c r="R352" s="17">
        <v>1861625.76</v>
      </c>
    </row>
    <row r="353" spans="1:18" x14ac:dyDescent="0.45">
      <c r="A353">
        <v>3</v>
      </c>
      <c r="B353">
        <v>2019</v>
      </c>
      <c r="C353" t="s">
        <v>19</v>
      </c>
      <c r="D353">
        <v>1006</v>
      </c>
      <c r="E353" s="24">
        <v>203572</v>
      </c>
      <c r="F353" s="24">
        <v>19479</v>
      </c>
      <c r="G353" s="24">
        <v>16266</v>
      </c>
      <c r="H353">
        <v>280</v>
      </c>
      <c r="I353" s="25">
        <v>0.137543473562</v>
      </c>
      <c r="J353" s="24">
        <v>8062</v>
      </c>
      <c r="K353">
        <v>38</v>
      </c>
      <c r="L353" s="17">
        <v>53221203.350000001</v>
      </c>
      <c r="M353" s="17">
        <v>13261614.57</v>
      </c>
      <c r="N353" s="17">
        <v>8461015.0999999996</v>
      </c>
      <c r="O353" s="17">
        <v>437291.88</v>
      </c>
      <c r="P353" s="17">
        <v>261.44</v>
      </c>
      <c r="Q353" s="17">
        <v>8617805.7899999991</v>
      </c>
      <c r="R353" s="17">
        <v>216508.95</v>
      </c>
    </row>
    <row r="354" spans="1:18" x14ac:dyDescent="0.45">
      <c r="A354">
        <v>3</v>
      </c>
      <c r="B354">
        <v>2019</v>
      </c>
      <c r="C354" t="s">
        <v>23</v>
      </c>
      <c r="D354">
        <v>3010</v>
      </c>
      <c r="E354" s="24">
        <v>1063301</v>
      </c>
      <c r="F354" s="24">
        <v>140461</v>
      </c>
      <c r="G354" s="24">
        <v>70714</v>
      </c>
      <c r="H354" s="24">
        <v>1646</v>
      </c>
      <c r="I354" s="25">
        <v>0.15480094535799999</v>
      </c>
      <c r="J354" s="24">
        <v>22863</v>
      </c>
      <c r="K354" s="24">
        <v>3314</v>
      </c>
      <c r="L354" s="17">
        <v>160608931.84</v>
      </c>
      <c r="M354" s="17">
        <v>63385554</v>
      </c>
      <c r="N354" s="17">
        <v>51827750</v>
      </c>
      <c r="O354" s="17">
        <v>489609</v>
      </c>
      <c r="P354" s="17">
        <v>151.05000000000001</v>
      </c>
      <c r="Q354" s="17">
        <v>19818380</v>
      </c>
      <c r="R354" s="17">
        <v>513531.91</v>
      </c>
    </row>
    <row r="355" spans="1:18" x14ac:dyDescent="0.45">
      <c r="A355">
        <v>3</v>
      </c>
      <c r="B355">
        <v>2019</v>
      </c>
      <c r="C355" t="s">
        <v>27</v>
      </c>
      <c r="D355" t="s">
        <v>28</v>
      </c>
      <c r="E355" s="24">
        <v>1048781</v>
      </c>
      <c r="F355" s="24">
        <v>107619</v>
      </c>
      <c r="G355" s="24">
        <v>9150</v>
      </c>
      <c r="H355">
        <v>804</v>
      </c>
      <c r="I355" s="25">
        <v>7.6660427677000001E-2</v>
      </c>
      <c r="J355" s="24">
        <v>55180</v>
      </c>
      <c r="K355" s="24">
        <v>1579</v>
      </c>
      <c r="L355" s="17">
        <v>127338421</v>
      </c>
      <c r="M355" s="17">
        <v>73052990</v>
      </c>
      <c r="N355" s="17">
        <v>9397162</v>
      </c>
      <c r="O355" s="17">
        <v>1339946</v>
      </c>
      <c r="P355" s="17">
        <v>121.42</v>
      </c>
      <c r="Q355" s="17">
        <v>65350016</v>
      </c>
      <c r="R355" s="17">
        <v>1390776</v>
      </c>
    </row>
    <row r="356" spans="1:18" x14ac:dyDescent="0.45">
      <c r="A356">
        <v>6</v>
      </c>
      <c r="B356">
        <v>2019</v>
      </c>
      <c r="C356" t="s">
        <v>24</v>
      </c>
      <c r="D356">
        <v>1005</v>
      </c>
      <c r="E356" s="24">
        <v>1017072</v>
      </c>
      <c r="F356" s="24">
        <v>95197</v>
      </c>
      <c r="G356" s="24">
        <v>65802</v>
      </c>
      <c r="H356" s="24">
        <v>1583</v>
      </c>
      <c r="I356" s="25">
        <v>0.15564286500899999</v>
      </c>
      <c r="J356" s="24">
        <v>42743</v>
      </c>
      <c r="K356" s="24">
        <v>2712</v>
      </c>
      <c r="L356" s="17">
        <v>59305616</v>
      </c>
      <c r="M356" s="17">
        <v>40493576</v>
      </c>
      <c r="N356" s="17">
        <v>22131241</v>
      </c>
      <c r="O356" s="17">
        <v>1719706.5</v>
      </c>
      <c r="P356" s="17">
        <v>58.31</v>
      </c>
      <c r="Q356" s="17">
        <v>25722940</v>
      </c>
      <c r="R356" s="17">
        <v>1232805.5900000001</v>
      </c>
    </row>
    <row r="357" spans="1:18" x14ac:dyDescent="0.45">
      <c r="A357">
        <v>6</v>
      </c>
      <c r="B357">
        <v>2019</v>
      </c>
      <c r="C357" t="s">
        <v>22</v>
      </c>
      <c r="D357">
        <v>1007</v>
      </c>
      <c r="E357" s="24">
        <v>634410</v>
      </c>
      <c r="F357" s="24">
        <v>62706</v>
      </c>
      <c r="G357" s="24">
        <v>39596</v>
      </c>
      <c r="H357" s="24">
        <v>1379</v>
      </c>
      <c r="I357" s="25">
        <v>0.217367317665</v>
      </c>
      <c r="J357" s="24">
        <v>29229</v>
      </c>
      <c r="K357" s="24">
        <v>1757</v>
      </c>
      <c r="L357" s="17">
        <v>34238471</v>
      </c>
      <c r="M357" s="17">
        <v>42736812</v>
      </c>
      <c r="N357" s="17">
        <v>19538098</v>
      </c>
      <c r="O357" s="17">
        <v>2942353</v>
      </c>
      <c r="P357" s="17">
        <v>53.97</v>
      </c>
      <c r="Q357" s="17">
        <v>25398431</v>
      </c>
      <c r="R357" s="17">
        <v>901196</v>
      </c>
    </row>
    <row r="358" spans="1:18" x14ac:dyDescent="0.45">
      <c r="A358">
        <v>6</v>
      </c>
      <c r="B358">
        <v>2019</v>
      </c>
      <c r="C358" t="s">
        <v>18</v>
      </c>
      <c r="D358">
        <v>1001</v>
      </c>
      <c r="E358" s="24">
        <v>263196</v>
      </c>
      <c r="F358" s="24">
        <v>22757</v>
      </c>
      <c r="G358" s="24">
        <v>19629</v>
      </c>
      <c r="H358">
        <v>990</v>
      </c>
      <c r="I358" s="25">
        <v>0.37614553412700003</v>
      </c>
      <c r="J358" s="24">
        <v>6247</v>
      </c>
      <c r="K358">
        <v>544</v>
      </c>
      <c r="L358" s="17">
        <v>27379224</v>
      </c>
      <c r="M358" s="17">
        <v>9541494</v>
      </c>
      <c r="N358" s="17">
        <v>7947593</v>
      </c>
      <c r="O358" s="17">
        <v>1072739</v>
      </c>
      <c r="P358" s="17">
        <v>104.03</v>
      </c>
      <c r="Q358" s="17">
        <v>11652448</v>
      </c>
      <c r="R358" s="17">
        <v>344820</v>
      </c>
    </row>
    <row r="359" spans="1:18" x14ac:dyDescent="0.45">
      <c r="A359">
        <v>6</v>
      </c>
      <c r="B359">
        <v>2019</v>
      </c>
      <c r="C359" t="s">
        <v>26</v>
      </c>
      <c r="D359">
        <v>1002</v>
      </c>
      <c r="E359" s="24">
        <v>2998074</v>
      </c>
      <c r="F359" s="24">
        <v>293111</v>
      </c>
      <c r="G359" s="24">
        <v>180290</v>
      </c>
      <c r="H359" s="24">
        <v>7030</v>
      </c>
      <c r="I359" s="25">
        <v>0.234483871979</v>
      </c>
      <c r="J359" s="24">
        <v>122860</v>
      </c>
      <c r="K359" s="24">
        <v>5368</v>
      </c>
      <c r="L359" s="17">
        <v>299224663.38999999</v>
      </c>
      <c r="M359" s="17">
        <v>297341088.51999998</v>
      </c>
      <c r="N359" s="17">
        <v>81226266.209999993</v>
      </c>
      <c r="O359" s="17">
        <v>12388000</v>
      </c>
      <c r="P359" s="17">
        <v>99.81</v>
      </c>
      <c r="Q359" s="17">
        <v>90971417.379999995</v>
      </c>
      <c r="R359" s="17">
        <v>3163907.14</v>
      </c>
    </row>
    <row r="360" spans="1:18" x14ac:dyDescent="0.45">
      <c r="A360">
        <v>6</v>
      </c>
      <c r="B360">
        <v>2019</v>
      </c>
      <c r="C360" t="s">
        <v>21</v>
      </c>
      <c r="D360">
        <v>1003</v>
      </c>
      <c r="E360" s="24">
        <v>525484</v>
      </c>
      <c r="F360" s="24">
        <v>48355</v>
      </c>
      <c r="G360" s="24">
        <v>15885</v>
      </c>
      <c r="H360" s="24">
        <v>2031</v>
      </c>
      <c r="I360" s="25">
        <v>0.38650082590500001</v>
      </c>
      <c r="J360" s="24">
        <v>7564</v>
      </c>
      <c r="K360">
        <v>798</v>
      </c>
      <c r="L360" s="17">
        <v>40312672.710000001</v>
      </c>
      <c r="M360" s="17">
        <v>32103247</v>
      </c>
      <c r="N360" s="17">
        <v>5811958</v>
      </c>
      <c r="O360" s="17">
        <v>1891949</v>
      </c>
      <c r="P360" s="17">
        <v>76.72</v>
      </c>
      <c r="Q360" s="17">
        <v>7490295</v>
      </c>
      <c r="R360" s="17">
        <v>391133.07</v>
      </c>
    </row>
    <row r="361" spans="1:18" x14ac:dyDescent="0.45">
      <c r="A361">
        <v>6</v>
      </c>
      <c r="B361">
        <v>2019</v>
      </c>
      <c r="C361" t="s">
        <v>25</v>
      </c>
      <c r="D361">
        <v>1004</v>
      </c>
      <c r="E361" s="24">
        <v>1497349</v>
      </c>
      <c r="F361" s="24">
        <v>210000</v>
      </c>
      <c r="G361" s="24">
        <v>60530</v>
      </c>
      <c r="H361" s="24">
        <v>9059</v>
      </c>
      <c r="I361" s="25">
        <v>0.60500257454999995</v>
      </c>
      <c r="J361" s="24">
        <v>52007</v>
      </c>
      <c r="K361" s="24">
        <v>4365</v>
      </c>
      <c r="L361" s="17">
        <v>123987876.34999999</v>
      </c>
      <c r="M361" s="17">
        <v>217484259</v>
      </c>
      <c r="N361" s="17">
        <v>36229218</v>
      </c>
      <c r="O361" s="17">
        <v>12132608</v>
      </c>
      <c r="P361" s="17">
        <v>82.8</v>
      </c>
      <c r="Q361" s="17">
        <v>73165678</v>
      </c>
      <c r="R361" s="17">
        <v>3005301.55</v>
      </c>
    </row>
    <row r="362" spans="1:18" x14ac:dyDescent="0.45">
      <c r="A362">
        <v>6</v>
      </c>
      <c r="B362">
        <v>2019</v>
      </c>
      <c r="C362" t="s">
        <v>19</v>
      </c>
      <c r="D362">
        <v>1006</v>
      </c>
      <c r="E362" s="24">
        <v>204000</v>
      </c>
      <c r="F362" s="24">
        <v>18375</v>
      </c>
      <c r="G362" s="24">
        <v>15717</v>
      </c>
      <c r="H362" s="24">
        <v>1181</v>
      </c>
      <c r="I362" s="25">
        <v>0.57892156862699995</v>
      </c>
      <c r="J362" s="24">
        <v>9042</v>
      </c>
      <c r="K362">
        <v>146</v>
      </c>
      <c r="L362" s="17">
        <v>31550614.440000001</v>
      </c>
      <c r="M362" s="17">
        <v>13140385.26</v>
      </c>
      <c r="N362" s="17">
        <v>6647310.8799999999</v>
      </c>
      <c r="O362" s="17">
        <v>1326953.6000000001</v>
      </c>
      <c r="P362" s="17">
        <v>154.66</v>
      </c>
      <c r="Q362" s="17">
        <v>9819922.0099999998</v>
      </c>
      <c r="R362" s="17">
        <v>437927.84</v>
      </c>
    </row>
    <row r="363" spans="1:18" x14ac:dyDescent="0.45">
      <c r="A363">
        <v>6</v>
      </c>
      <c r="B363">
        <v>2019</v>
      </c>
      <c r="C363" t="s">
        <v>20</v>
      </c>
      <c r="D363">
        <v>3120</v>
      </c>
      <c r="E363" s="24">
        <v>492021</v>
      </c>
      <c r="F363" s="24">
        <v>46407</v>
      </c>
      <c r="G363" s="24">
        <v>21105</v>
      </c>
      <c r="H363" s="24">
        <v>5004</v>
      </c>
      <c r="I363" s="25">
        <v>1.0170297609250001</v>
      </c>
      <c r="J363" s="24">
        <v>35237</v>
      </c>
      <c r="K363" s="24">
        <v>3847</v>
      </c>
      <c r="L363" s="17">
        <v>17741628.850000001</v>
      </c>
      <c r="M363" s="17">
        <v>22692237.620000001</v>
      </c>
      <c r="N363" s="17">
        <v>11299656.84</v>
      </c>
      <c r="O363" s="17">
        <v>3264802.74</v>
      </c>
      <c r="P363" s="17">
        <v>36.06</v>
      </c>
      <c r="Q363" s="17">
        <v>20575710.300000001</v>
      </c>
      <c r="R363" s="17">
        <v>496783.59</v>
      </c>
    </row>
    <row r="364" spans="1:18" x14ac:dyDescent="0.45">
      <c r="A364">
        <v>6</v>
      </c>
      <c r="B364">
        <v>2019</v>
      </c>
      <c r="C364" t="s">
        <v>23</v>
      </c>
      <c r="D364">
        <v>3010</v>
      </c>
      <c r="E364" s="24">
        <v>1069138</v>
      </c>
      <c r="F364" s="24">
        <v>157431</v>
      </c>
      <c r="G364" s="24">
        <v>63598</v>
      </c>
      <c r="H364" s="24">
        <v>3156</v>
      </c>
      <c r="I364" s="25">
        <v>0.29519107916800003</v>
      </c>
      <c r="J364" s="24">
        <v>25541</v>
      </c>
      <c r="K364" s="24">
        <v>3800</v>
      </c>
      <c r="L364" s="17">
        <v>65979873.350000001</v>
      </c>
      <c r="M364" s="17">
        <v>75335288</v>
      </c>
      <c r="N364" s="17">
        <v>41268602</v>
      </c>
      <c r="O364" s="17">
        <v>2923692</v>
      </c>
      <c r="P364" s="17">
        <v>61.71</v>
      </c>
      <c r="Q364" s="17">
        <v>23933077</v>
      </c>
      <c r="R364" s="17">
        <v>1047232.17</v>
      </c>
    </row>
    <row r="365" spans="1:18" x14ac:dyDescent="0.45">
      <c r="A365">
        <v>6</v>
      </c>
      <c r="B365">
        <v>2019</v>
      </c>
      <c r="C365" t="s">
        <v>27</v>
      </c>
      <c r="D365" t="s">
        <v>28</v>
      </c>
      <c r="E365" s="24">
        <v>1050905</v>
      </c>
      <c r="F365" s="24">
        <v>114554</v>
      </c>
      <c r="G365" s="24">
        <v>9467</v>
      </c>
      <c r="H365" s="24">
        <v>2068</v>
      </c>
      <c r="I365" s="25">
        <v>0.19678277294300001</v>
      </c>
      <c r="J365" s="24">
        <v>52786</v>
      </c>
      <c r="K365" s="24">
        <v>1211</v>
      </c>
      <c r="L365" s="17">
        <v>138353124.08000001</v>
      </c>
      <c r="M365" s="17">
        <v>73333765.890000001</v>
      </c>
      <c r="N365" s="17">
        <v>9577764</v>
      </c>
      <c r="O365" s="17">
        <v>2870058.14</v>
      </c>
      <c r="P365" s="17">
        <v>131.65</v>
      </c>
      <c r="Q365" s="17">
        <v>64370754</v>
      </c>
      <c r="R365" s="17">
        <v>1014080.57</v>
      </c>
    </row>
    <row r="366" spans="1:18" x14ac:dyDescent="0.45">
      <c r="A366">
        <v>9</v>
      </c>
      <c r="B366">
        <v>2019</v>
      </c>
      <c r="C366" t="s">
        <v>24</v>
      </c>
      <c r="D366">
        <v>1005</v>
      </c>
      <c r="E366" s="24">
        <v>1016420</v>
      </c>
      <c r="F366" s="24">
        <v>94235</v>
      </c>
      <c r="G366" s="24">
        <v>70444</v>
      </c>
      <c r="H366" s="24">
        <v>3005</v>
      </c>
      <c r="I366" s="25">
        <v>0.295645500876</v>
      </c>
      <c r="J366" s="24">
        <v>41851</v>
      </c>
      <c r="K366" s="24">
        <v>2906</v>
      </c>
      <c r="L366" s="17">
        <v>61880126</v>
      </c>
      <c r="M366" s="17">
        <v>37278019</v>
      </c>
      <c r="N366" s="17">
        <v>21322999</v>
      </c>
      <c r="O366" s="17">
        <v>2673860</v>
      </c>
      <c r="P366" s="17">
        <v>60.88</v>
      </c>
      <c r="Q366" s="17">
        <v>25417311</v>
      </c>
      <c r="R366" s="17">
        <v>1435502</v>
      </c>
    </row>
    <row r="367" spans="1:18" x14ac:dyDescent="0.45">
      <c r="A367">
        <v>9</v>
      </c>
      <c r="B367">
        <v>2019</v>
      </c>
      <c r="C367" t="s">
        <v>22</v>
      </c>
      <c r="D367">
        <v>1007</v>
      </c>
      <c r="E367" s="24">
        <v>635658</v>
      </c>
      <c r="F367" s="24">
        <v>65104</v>
      </c>
      <c r="G367" s="24">
        <v>39257</v>
      </c>
      <c r="H367" s="24">
        <v>1614</v>
      </c>
      <c r="I367" s="25">
        <v>0.25391012147999997</v>
      </c>
      <c r="J367" s="24">
        <v>28775</v>
      </c>
      <c r="K367" s="24">
        <v>1957</v>
      </c>
      <c r="L367" s="17">
        <v>33144911</v>
      </c>
      <c r="M367" s="17">
        <v>41584408</v>
      </c>
      <c r="N367" s="17">
        <v>18159882</v>
      </c>
      <c r="O367" s="17">
        <v>2646456</v>
      </c>
      <c r="P367" s="17">
        <v>52.14</v>
      </c>
      <c r="Q367" s="17">
        <v>25292151</v>
      </c>
      <c r="R367" s="17">
        <v>1203157</v>
      </c>
    </row>
    <row r="368" spans="1:18" x14ac:dyDescent="0.45">
      <c r="A368">
        <v>9</v>
      </c>
      <c r="B368">
        <v>2019</v>
      </c>
      <c r="C368" t="s">
        <v>27</v>
      </c>
      <c r="D368" t="s">
        <v>28</v>
      </c>
      <c r="E368" s="24">
        <v>1000091</v>
      </c>
      <c r="F368" s="24">
        <v>115333</v>
      </c>
      <c r="G368" s="24">
        <v>9268</v>
      </c>
      <c r="H368" s="24">
        <v>2183</v>
      </c>
      <c r="I368" s="25">
        <v>0.21828013650799999</v>
      </c>
      <c r="J368" s="24">
        <v>52238</v>
      </c>
      <c r="K368" s="24">
        <v>1396</v>
      </c>
      <c r="L368" s="17">
        <v>221324112.00999999</v>
      </c>
      <c r="M368" s="17">
        <v>77318891.390000001</v>
      </c>
      <c r="N368" s="17">
        <v>9794282</v>
      </c>
      <c r="O368" s="17">
        <v>3103363.33</v>
      </c>
      <c r="P368" s="17">
        <v>221.3</v>
      </c>
      <c r="Q368" s="17">
        <v>63742333</v>
      </c>
      <c r="R368" s="17">
        <v>1411091.74</v>
      </c>
    </row>
    <row r="369" spans="1:18" x14ac:dyDescent="0.45">
      <c r="A369">
        <v>9</v>
      </c>
      <c r="B369">
        <v>2019</v>
      </c>
      <c r="C369" t="s">
        <v>19</v>
      </c>
      <c r="D369">
        <v>1006</v>
      </c>
      <c r="E369" s="24">
        <v>203726</v>
      </c>
      <c r="F369" s="24">
        <v>18014</v>
      </c>
      <c r="G369" s="24">
        <v>16812</v>
      </c>
      <c r="H369">
        <v>208</v>
      </c>
      <c r="I369" s="25">
        <v>0.102097915828</v>
      </c>
      <c r="J369" s="24">
        <v>8305</v>
      </c>
      <c r="K369">
        <v>149</v>
      </c>
      <c r="L369" s="17">
        <v>38318383.659999996</v>
      </c>
      <c r="M369" s="17">
        <v>12319115.34</v>
      </c>
      <c r="N369" s="17">
        <v>7436954.9299999997</v>
      </c>
      <c r="O369" s="17">
        <v>335903.25</v>
      </c>
      <c r="P369" s="17">
        <v>188.09</v>
      </c>
      <c r="Q369" s="17">
        <v>8866984.6600000001</v>
      </c>
      <c r="R369" s="17">
        <v>322706.84000000003</v>
      </c>
    </row>
    <row r="370" spans="1:18" x14ac:dyDescent="0.45">
      <c r="A370">
        <v>9</v>
      </c>
      <c r="B370">
        <v>2019</v>
      </c>
      <c r="C370" t="s">
        <v>25</v>
      </c>
      <c r="D370">
        <v>1004</v>
      </c>
      <c r="E370" s="24">
        <v>1507561</v>
      </c>
      <c r="F370" s="24">
        <v>196025</v>
      </c>
      <c r="G370" s="24">
        <v>76676</v>
      </c>
      <c r="H370" s="24">
        <v>7647</v>
      </c>
      <c r="I370" s="25">
        <v>0.50724315632999994</v>
      </c>
      <c r="J370" s="24">
        <v>52751</v>
      </c>
      <c r="K370" s="24">
        <v>6938</v>
      </c>
      <c r="L370" s="17">
        <v>144379175.74000001</v>
      </c>
      <c r="M370" s="17">
        <v>199329957</v>
      </c>
      <c r="N370" s="17">
        <v>40329015</v>
      </c>
      <c r="O370" s="17">
        <v>6817580</v>
      </c>
      <c r="P370" s="17">
        <v>95.77</v>
      </c>
      <c r="Q370" s="17">
        <v>71429361</v>
      </c>
      <c r="R370" s="17">
        <v>5140028.7300000004</v>
      </c>
    </row>
    <row r="371" spans="1:18" x14ac:dyDescent="0.45">
      <c r="A371">
        <v>9</v>
      </c>
      <c r="B371">
        <v>2019</v>
      </c>
      <c r="C371" t="s">
        <v>21</v>
      </c>
      <c r="D371">
        <v>1003</v>
      </c>
      <c r="E371" s="24">
        <v>523017</v>
      </c>
      <c r="F371" s="24">
        <v>40036</v>
      </c>
      <c r="G371" s="24">
        <v>15857</v>
      </c>
      <c r="H371" s="24">
        <v>2152</v>
      </c>
      <c r="I371" s="25">
        <v>0.41145890095400001</v>
      </c>
      <c r="J371" s="24">
        <v>7327</v>
      </c>
      <c r="K371" s="24">
        <v>1019</v>
      </c>
      <c r="L371" s="17">
        <v>31195910.890000001</v>
      </c>
      <c r="M371" s="17">
        <v>21556241</v>
      </c>
      <c r="N371" s="17">
        <v>4234139</v>
      </c>
      <c r="O371" s="17">
        <v>1033404</v>
      </c>
      <c r="P371" s="17">
        <v>59.65</v>
      </c>
      <c r="Q371" s="17">
        <v>6886456</v>
      </c>
      <c r="R371" s="17">
        <v>569285.31000000006</v>
      </c>
    </row>
    <row r="372" spans="1:18" x14ac:dyDescent="0.45">
      <c r="A372">
        <v>9</v>
      </c>
      <c r="B372">
        <v>2019</v>
      </c>
      <c r="C372" t="s">
        <v>26</v>
      </c>
      <c r="D372">
        <v>1002</v>
      </c>
      <c r="E372" s="24">
        <v>3000935</v>
      </c>
      <c r="F372" s="24">
        <v>278696</v>
      </c>
      <c r="G372" s="24">
        <v>226082</v>
      </c>
      <c r="H372" s="24">
        <v>6747</v>
      </c>
      <c r="I372" s="25">
        <v>0.22482992800599999</v>
      </c>
      <c r="J372" s="24">
        <v>123992</v>
      </c>
      <c r="K372" s="24">
        <v>6399</v>
      </c>
      <c r="L372" s="17">
        <v>367193524.58999997</v>
      </c>
      <c r="M372" s="17">
        <v>311879485.70999998</v>
      </c>
      <c r="N372" s="17">
        <v>108093363.26000001</v>
      </c>
      <c r="O372" s="17">
        <v>12068000</v>
      </c>
      <c r="P372" s="17">
        <v>122.36</v>
      </c>
      <c r="Q372" s="17">
        <v>92745277.510000005</v>
      </c>
      <c r="R372" s="17">
        <v>3277176.11</v>
      </c>
    </row>
    <row r="373" spans="1:18" x14ac:dyDescent="0.45">
      <c r="A373">
        <v>9</v>
      </c>
      <c r="B373">
        <v>2019</v>
      </c>
      <c r="C373" t="s">
        <v>18</v>
      </c>
      <c r="D373">
        <v>1001</v>
      </c>
      <c r="E373" s="24">
        <v>254365</v>
      </c>
      <c r="F373" s="24">
        <v>22162</v>
      </c>
      <c r="G373" s="24">
        <v>19901</v>
      </c>
      <c r="H373">
        <v>910</v>
      </c>
      <c r="I373" s="25">
        <v>0.357753621764</v>
      </c>
      <c r="J373" s="24">
        <v>5605</v>
      </c>
      <c r="K373">
        <v>673</v>
      </c>
      <c r="L373" s="17">
        <v>31695540</v>
      </c>
      <c r="M373" s="17">
        <v>9254556</v>
      </c>
      <c r="N373" s="17">
        <v>7933714.5099999998</v>
      </c>
      <c r="O373" s="17">
        <v>887939.93</v>
      </c>
      <c r="P373" s="17">
        <v>124.61</v>
      </c>
      <c r="Q373" s="17">
        <v>10891764</v>
      </c>
      <c r="R373" s="17">
        <v>634884.06999999995</v>
      </c>
    </row>
    <row r="374" spans="1:18" x14ac:dyDescent="0.45">
      <c r="A374">
        <v>9</v>
      </c>
      <c r="B374">
        <v>2019</v>
      </c>
      <c r="C374" t="s">
        <v>20</v>
      </c>
      <c r="D374">
        <v>3120</v>
      </c>
      <c r="E374" s="24">
        <v>488142</v>
      </c>
      <c r="F374" s="24">
        <v>49615</v>
      </c>
      <c r="G374" s="24">
        <v>15455</v>
      </c>
      <c r="H374" s="24">
        <v>4129</v>
      </c>
      <c r="I374" s="25">
        <v>0.84586042585999999</v>
      </c>
      <c r="J374" s="24">
        <v>30868</v>
      </c>
      <c r="K374" s="24">
        <v>5477</v>
      </c>
      <c r="L374" s="17">
        <v>12121329</v>
      </c>
      <c r="M374" s="17">
        <v>29174764.579999998</v>
      </c>
      <c r="N374" s="17">
        <v>8371997.0099999998</v>
      </c>
      <c r="O374" s="17">
        <v>2754196.3</v>
      </c>
      <c r="P374" s="17">
        <v>24.83</v>
      </c>
      <c r="Q374" s="17">
        <v>17868797.16</v>
      </c>
      <c r="R374" s="17">
        <v>1074727</v>
      </c>
    </row>
    <row r="375" spans="1:18" x14ac:dyDescent="0.45">
      <c r="A375">
        <v>9</v>
      </c>
      <c r="B375">
        <v>2019</v>
      </c>
      <c r="C375" t="s">
        <v>23</v>
      </c>
      <c r="D375">
        <v>3010</v>
      </c>
      <c r="E375" s="24">
        <v>1062562</v>
      </c>
      <c r="F375" s="24">
        <v>160092</v>
      </c>
      <c r="G375" s="24">
        <v>61127</v>
      </c>
      <c r="H375" s="24">
        <v>3018</v>
      </c>
      <c r="I375" s="25">
        <v>0.28403048480900001</v>
      </c>
      <c r="J375" s="24">
        <v>24204</v>
      </c>
      <c r="K375" s="24">
        <v>4018</v>
      </c>
      <c r="L375" s="17">
        <v>49905680.869999997</v>
      </c>
      <c r="M375" s="17">
        <v>66874008</v>
      </c>
      <c r="N375" s="17">
        <v>35472121</v>
      </c>
      <c r="O375" s="17">
        <v>1821600</v>
      </c>
      <c r="P375" s="17">
        <v>46.97</v>
      </c>
      <c r="Q375" s="17">
        <v>22099418</v>
      </c>
      <c r="R375" s="17">
        <v>1541592.72</v>
      </c>
    </row>
    <row r="376" spans="1:18" x14ac:dyDescent="0.45">
      <c r="A376">
        <v>12</v>
      </c>
      <c r="B376">
        <v>2019</v>
      </c>
      <c r="C376" t="s">
        <v>24</v>
      </c>
      <c r="D376">
        <v>1005</v>
      </c>
      <c r="E376" s="24">
        <v>1017859</v>
      </c>
      <c r="F376" s="24">
        <v>86710</v>
      </c>
      <c r="G376" s="24">
        <v>76138</v>
      </c>
      <c r="H376">
        <v>324</v>
      </c>
      <c r="I376" s="25">
        <v>3.1831520868999999E-2</v>
      </c>
      <c r="J376" s="24">
        <v>38206</v>
      </c>
      <c r="K376" s="24">
        <v>3642</v>
      </c>
      <c r="L376" s="17">
        <v>87817160</v>
      </c>
      <c r="M376" s="17">
        <v>32246241</v>
      </c>
      <c r="N376" s="17">
        <v>21920592</v>
      </c>
      <c r="O376" s="17">
        <v>287193</v>
      </c>
      <c r="P376" s="17">
        <v>86.28</v>
      </c>
      <c r="Q376" s="17">
        <v>22800976</v>
      </c>
      <c r="R376" s="17">
        <v>1908075</v>
      </c>
    </row>
    <row r="377" spans="1:18" x14ac:dyDescent="0.45">
      <c r="A377">
        <v>12</v>
      </c>
      <c r="B377">
        <v>2019</v>
      </c>
      <c r="C377" t="s">
        <v>22</v>
      </c>
      <c r="D377">
        <v>1007</v>
      </c>
      <c r="E377" s="24">
        <v>637974</v>
      </c>
      <c r="F377" s="24">
        <v>55887</v>
      </c>
      <c r="G377" s="24">
        <v>44389</v>
      </c>
      <c r="H377">
        <v>256</v>
      </c>
      <c r="I377" s="25">
        <v>4.0127027119999999E-2</v>
      </c>
      <c r="J377" s="24">
        <v>25596</v>
      </c>
      <c r="K377" s="24">
        <v>2440</v>
      </c>
      <c r="L377" s="17">
        <v>56685392</v>
      </c>
      <c r="M377" s="17">
        <v>37429834</v>
      </c>
      <c r="N377" s="17">
        <v>19505110</v>
      </c>
      <c r="O377" s="17">
        <v>517577</v>
      </c>
      <c r="P377" s="17">
        <v>88.85</v>
      </c>
      <c r="Q377" s="17">
        <v>22478237</v>
      </c>
      <c r="R377" s="17">
        <v>1842581</v>
      </c>
    </row>
    <row r="378" spans="1:18" x14ac:dyDescent="0.45">
      <c r="A378">
        <v>12</v>
      </c>
      <c r="B378">
        <v>2019</v>
      </c>
      <c r="C378" t="s">
        <v>18</v>
      </c>
      <c r="D378">
        <v>1001</v>
      </c>
      <c r="E378" s="24">
        <v>275816</v>
      </c>
      <c r="F378" s="24">
        <v>21493</v>
      </c>
      <c r="G378" s="24">
        <v>19472</v>
      </c>
      <c r="H378">
        <v>172</v>
      </c>
      <c r="I378" s="25">
        <v>6.2360414188999999E-2</v>
      </c>
      <c r="J378" s="24">
        <v>5291</v>
      </c>
      <c r="K378">
        <v>684</v>
      </c>
      <c r="L378" s="17">
        <v>42955801</v>
      </c>
      <c r="M378" s="17">
        <v>8646657</v>
      </c>
      <c r="N378" s="17">
        <v>7430067.4900000002</v>
      </c>
      <c r="O378" s="17">
        <v>192241.24</v>
      </c>
      <c r="P378" s="17">
        <v>155.74</v>
      </c>
      <c r="Q378" s="17">
        <v>10066668.26</v>
      </c>
      <c r="R378" s="17">
        <v>503001.22</v>
      </c>
    </row>
    <row r="379" spans="1:18" x14ac:dyDescent="0.45">
      <c r="A379">
        <v>12</v>
      </c>
      <c r="B379">
        <v>2019</v>
      </c>
      <c r="C379" t="s">
        <v>26</v>
      </c>
      <c r="D379">
        <v>1002</v>
      </c>
      <c r="E379" s="24">
        <v>3008815</v>
      </c>
      <c r="F379" s="24">
        <v>300283</v>
      </c>
      <c r="G379" s="24">
        <v>186306</v>
      </c>
      <c r="H379" s="24">
        <v>1588</v>
      </c>
      <c r="I379" s="25">
        <v>5.2778253232999998E-2</v>
      </c>
      <c r="J379" s="24">
        <v>133309</v>
      </c>
      <c r="K379" s="24">
        <v>7477</v>
      </c>
      <c r="L379" s="17">
        <v>366150180.87</v>
      </c>
      <c r="M379" s="17">
        <v>324611621.35000002</v>
      </c>
      <c r="N379" s="17">
        <v>87294063.849999994</v>
      </c>
      <c r="O379" s="17">
        <v>2038693.42</v>
      </c>
      <c r="P379" s="17">
        <v>121.69</v>
      </c>
      <c r="Q379" s="17">
        <v>94650900.040000007</v>
      </c>
      <c r="R379" s="17">
        <v>5354076.9000000004</v>
      </c>
    </row>
    <row r="380" spans="1:18" x14ac:dyDescent="0.45">
      <c r="A380">
        <v>12</v>
      </c>
      <c r="B380">
        <v>2019</v>
      </c>
      <c r="C380" t="s">
        <v>21</v>
      </c>
      <c r="D380">
        <v>1003</v>
      </c>
      <c r="E380" s="24">
        <v>526987</v>
      </c>
      <c r="F380" s="24">
        <v>41756</v>
      </c>
      <c r="G380" s="24">
        <v>16393</v>
      </c>
      <c r="H380">
        <v>0</v>
      </c>
      <c r="I380" s="25">
        <v>0</v>
      </c>
      <c r="J380" s="24">
        <v>4307</v>
      </c>
      <c r="K380">
        <v>871</v>
      </c>
      <c r="L380" s="17">
        <v>88901601.469999999</v>
      </c>
      <c r="M380" s="17">
        <v>18610362</v>
      </c>
      <c r="N380" s="17">
        <v>4858152</v>
      </c>
      <c r="O380" s="17">
        <v>0</v>
      </c>
      <c r="P380" s="17">
        <v>168.7</v>
      </c>
      <c r="Q380" s="17">
        <v>4880554</v>
      </c>
      <c r="R380" s="17">
        <v>285516.64</v>
      </c>
    </row>
    <row r="381" spans="1:18" x14ac:dyDescent="0.45">
      <c r="A381">
        <v>12</v>
      </c>
      <c r="B381">
        <v>2019</v>
      </c>
      <c r="C381" t="s">
        <v>20</v>
      </c>
      <c r="D381">
        <v>3120</v>
      </c>
      <c r="E381" s="24">
        <v>494082</v>
      </c>
      <c r="F381" s="24">
        <v>46873</v>
      </c>
      <c r="G381" s="24">
        <v>7898</v>
      </c>
      <c r="H381">
        <v>0</v>
      </c>
      <c r="I381" s="25">
        <v>0</v>
      </c>
      <c r="J381" s="24">
        <v>20952</v>
      </c>
      <c r="K381" s="24">
        <v>5396</v>
      </c>
      <c r="L381" s="17">
        <v>40897404.789999999</v>
      </c>
      <c r="M381" s="17">
        <v>22855430.219999999</v>
      </c>
      <c r="N381" s="17">
        <v>3854573.03</v>
      </c>
      <c r="O381" s="17">
        <v>0</v>
      </c>
      <c r="P381" s="17">
        <v>82.77</v>
      </c>
      <c r="Q381" s="17">
        <v>12323052</v>
      </c>
      <c r="R381" s="17">
        <v>-136115.88</v>
      </c>
    </row>
    <row r="382" spans="1:18" x14ac:dyDescent="0.45">
      <c r="A382">
        <v>12</v>
      </c>
      <c r="B382">
        <v>2019</v>
      </c>
      <c r="C382" t="s">
        <v>25</v>
      </c>
      <c r="D382">
        <v>1004</v>
      </c>
      <c r="E382" s="24">
        <v>1473892</v>
      </c>
      <c r="F382" s="24">
        <v>202538</v>
      </c>
      <c r="G382" s="24">
        <v>60977</v>
      </c>
      <c r="H382">
        <v>21</v>
      </c>
      <c r="I382" s="25">
        <v>1.4247991030000001E-3</v>
      </c>
      <c r="J382" s="24">
        <v>41661</v>
      </c>
      <c r="K382" s="24">
        <v>6092</v>
      </c>
      <c r="L382" s="17">
        <v>182255821.88</v>
      </c>
      <c r="M382" s="17">
        <v>194661093</v>
      </c>
      <c r="N382" s="17">
        <v>31302339</v>
      </c>
      <c r="O382" s="17">
        <v>36128</v>
      </c>
      <c r="P382" s="17">
        <v>123.66</v>
      </c>
      <c r="Q382" s="17">
        <v>59629612</v>
      </c>
      <c r="R382" s="17">
        <v>3269758.01</v>
      </c>
    </row>
    <row r="383" spans="1:18" x14ac:dyDescent="0.45">
      <c r="A383">
        <v>12</v>
      </c>
      <c r="B383">
        <v>2019</v>
      </c>
      <c r="C383" t="s">
        <v>19</v>
      </c>
      <c r="D383">
        <v>1006</v>
      </c>
      <c r="E383" s="24">
        <v>204665</v>
      </c>
      <c r="F383" s="24">
        <v>16683</v>
      </c>
      <c r="G383" s="24">
        <v>15361</v>
      </c>
      <c r="H383">
        <v>135</v>
      </c>
      <c r="I383" s="25">
        <v>6.5961449197000005E-2</v>
      </c>
      <c r="J383" s="24">
        <v>7331</v>
      </c>
      <c r="K383">
        <v>299</v>
      </c>
      <c r="L383" s="17">
        <v>50929836.979999997</v>
      </c>
      <c r="M383" s="17">
        <v>11112266.18</v>
      </c>
      <c r="N383" s="17">
        <v>6414720.7999999998</v>
      </c>
      <c r="O383" s="17">
        <v>168942.37</v>
      </c>
      <c r="P383" s="17">
        <v>248.84</v>
      </c>
      <c r="Q383" s="17">
        <v>7709606.8200000003</v>
      </c>
      <c r="R383" s="17">
        <v>553671.39</v>
      </c>
    </row>
    <row r="384" spans="1:18" x14ac:dyDescent="0.45">
      <c r="A384">
        <v>12</v>
      </c>
      <c r="B384">
        <v>2019</v>
      </c>
      <c r="C384" t="s">
        <v>23</v>
      </c>
      <c r="D384">
        <v>3010</v>
      </c>
      <c r="E384" s="24">
        <v>1068081</v>
      </c>
      <c r="F384" s="24">
        <v>157057</v>
      </c>
      <c r="G384" s="24">
        <v>68440</v>
      </c>
      <c r="H384">
        <v>635</v>
      </c>
      <c r="I384" s="25">
        <v>5.9452419807000001E-2</v>
      </c>
      <c r="J384" s="24">
        <v>18014</v>
      </c>
      <c r="K384" s="24">
        <v>4072</v>
      </c>
      <c r="L384" s="17">
        <v>90843516.480000004</v>
      </c>
      <c r="M384" s="17">
        <v>74804358</v>
      </c>
      <c r="N384" s="17">
        <v>37720302</v>
      </c>
      <c r="O384" s="17">
        <v>236927</v>
      </c>
      <c r="P384" s="17">
        <v>85.05</v>
      </c>
      <c r="Q384" s="17">
        <v>17808268</v>
      </c>
      <c r="R384" s="17">
        <v>1003374.19</v>
      </c>
    </row>
    <row r="385" spans="1:18" x14ac:dyDescent="0.45">
      <c r="A385">
        <v>12</v>
      </c>
      <c r="B385">
        <v>2019</v>
      </c>
      <c r="C385" t="s">
        <v>27</v>
      </c>
      <c r="D385" t="s">
        <v>28</v>
      </c>
      <c r="E385" s="24">
        <v>1328884</v>
      </c>
      <c r="F385" s="24">
        <v>116939</v>
      </c>
      <c r="G385" s="24">
        <v>9469</v>
      </c>
      <c r="H385">
        <v>803</v>
      </c>
      <c r="I385" s="25">
        <v>6.0426643709999998E-2</v>
      </c>
      <c r="J385" s="24">
        <v>54040</v>
      </c>
      <c r="K385" s="24">
        <v>1494</v>
      </c>
      <c r="L385" s="17">
        <v>136957560.53</v>
      </c>
      <c r="M385" s="17">
        <v>72493467.400000006</v>
      </c>
      <c r="N385" s="17">
        <v>10067703</v>
      </c>
      <c r="O385" s="17">
        <v>1107622.95</v>
      </c>
      <c r="P385" s="17">
        <v>103.06</v>
      </c>
      <c r="Q385" s="17">
        <v>63616741</v>
      </c>
      <c r="R385" s="17">
        <v>1597961.63</v>
      </c>
    </row>
    <row r="386" spans="1:18" x14ac:dyDescent="0.45">
      <c r="A386">
        <v>3</v>
      </c>
      <c r="B386">
        <v>2020</v>
      </c>
      <c r="C386" t="s">
        <v>24</v>
      </c>
      <c r="D386">
        <v>1005</v>
      </c>
      <c r="E386" s="24">
        <v>1018247</v>
      </c>
      <c r="F386" s="24">
        <v>88880</v>
      </c>
      <c r="G386" s="24">
        <v>77849</v>
      </c>
      <c r="H386">
        <v>747</v>
      </c>
      <c r="I386" s="25">
        <v>7.3361374990999997E-2</v>
      </c>
      <c r="J386" s="24">
        <v>36012</v>
      </c>
      <c r="K386" s="24">
        <v>2321</v>
      </c>
      <c r="L386" s="17">
        <v>87173161</v>
      </c>
      <c r="M386" s="17">
        <v>27281599</v>
      </c>
      <c r="N386" s="17">
        <v>26554950</v>
      </c>
      <c r="O386" s="17">
        <v>462268</v>
      </c>
      <c r="P386" s="17">
        <v>85.61</v>
      </c>
      <c r="Q386" s="17">
        <v>22117170</v>
      </c>
      <c r="R386" s="17">
        <v>276049</v>
      </c>
    </row>
    <row r="387" spans="1:18" x14ac:dyDescent="0.45">
      <c r="A387">
        <v>3</v>
      </c>
      <c r="B387">
        <v>2020</v>
      </c>
      <c r="C387" t="s">
        <v>22</v>
      </c>
      <c r="D387">
        <v>1007</v>
      </c>
      <c r="E387" s="24">
        <v>638263</v>
      </c>
      <c r="F387" s="24">
        <v>58307</v>
      </c>
      <c r="G387" s="24">
        <v>47610</v>
      </c>
      <c r="H387">
        <v>614</v>
      </c>
      <c r="I387" s="25">
        <v>9.6198588983000002E-2</v>
      </c>
      <c r="J387" s="24">
        <v>24984</v>
      </c>
      <c r="K387" s="24">
        <v>1706</v>
      </c>
      <c r="L387" s="17">
        <v>55099806</v>
      </c>
      <c r="M387" s="17">
        <v>34993693</v>
      </c>
      <c r="N387" s="17">
        <v>25330255</v>
      </c>
      <c r="O387" s="17">
        <v>872218</v>
      </c>
      <c r="P387" s="17">
        <v>86.33</v>
      </c>
      <c r="Q387" s="17">
        <v>22739287</v>
      </c>
      <c r="R387" s="17">
        <v>502159</v>
      </c>
    </row>
    <row r="388" spans="1:18" x14ac:dyDescent="0.45">
      <c r="A388">
        <v>3</v>
      </c>
      <c r="B388">
        <v>2020</v>
      </c>
      <c r="C388" t="s">
        <v>27</v>
      </c>
      <c r="D388" t="s">
        <v>28</v>
      </c>
      <c r="E388" s="24">
        <v>1053382</v>
      </c>
      <c r="F388" s="24">
        <v>115408</v>
      </c>
      <c r="G388" s="24">
        <v>10179</v>
      </c>
      <c r="H388">
        <v>458</v>
      </c>
      <c r="I388" s="25">
        <v>4.3479003818000003E-2</v>
      </c>
      <c r="J388" s="24">
        <v>54908</v>
      </c>
      <c r="K388" s="24">
        <v>1441</v>
      </c>
      <c r="L388" s="17">
        <v>119375184</v>
      </c>
      <c r="M388" s="17">
        <v>72069465</v>
      </c>
      <c r="N388" s="17">
        <v>10391402</v>
      </c>
      <c r="O388" s="17">
        <v>6457716</v>
      </c>
      <c r="P388" s="17">
        <v>113.33</v>
      </c>
      <c r="Q388" s="17">
        <v>64086157</v>
      </c>
      <c r="R388" s="17">
        <v>1347253</v>
      </c>
    </row>
    <row r="389" spans="1:18" x14ac:dyDescent="0.45">
      <c r="A389">
        <v>3</v>
      </c>
      <c r="B389">
        <v>2020</v>
      </c>
      <c r="C389" t="s">
        <v>18</v>
      </c>
      <c r="D389">
        <v>1001</v>
      </c>
      <c r="E389" s="24">
        <v>266928</v>
      </c>
      <c r="F389" s="24">
        <v>22384</v>
      </c>
      <c r="G389" s="24">
        <v>19775</v>
      </c>
      <c r="H389">
        <v>169</v>
      </c>
      <c r="I389" s="25">
        <v>6.3312953305999994E-2</v>
      </c>
      <c r="J389" s="24">
        <v>4559</v>
      </c>
      <c r="K389">
        <v>752</v>
      </c>
      <c r="L389" s="17">
        <v>38928111</v>
      </c>
      <c r="M389" s="17">
        <v>8410901</v>
      </c>
      <c r="N389" s="17">
        <v>9270745.7599999998</v>
      </c>
      <c r="O389" s="17">
        <v>204187.42</v>
      </c>
      <c r="P389" s="17">
        <v>145.84</v>
      </c>
      <c r="Q389" s="17">
        <v>8930194.0800000001</v>
      </c>
      <c r="R389" s="17">
        <v>613905.47</v>
      </c>
    </row>
    <row r="390" spans="1:18" x14ac:dyDescent="0.45">
      <c r="A390">
        <v>3</v>
      </c>
      <c r="B390">
        <v>2020</v>
      </c>
      <c r="C390" t="s">
        <v>26</v>
      </c>
      <c r="D390">
        <v>1002</v>
      </c>
      <c r="E390" s="24">
        <v>3013184</v>
      </c>
      <c r="F390" s="24">
        <v>301014</v>
      </c>
      <c r="G390" s="24">
        <v>106096</v>
      </c>
      <c r="H390" s="24">
        <v>4084</v>
      </c>
      <c r="I390" s="25">
        <v>0.13553769036300001</v>
      </c>
      <c r="J390" s="24">
        <v>121461</v>
      </c>
      <c r="K390" s="24">
        <v>5567</v>
      </c>
      <c r="L390" s="17">
        <v>375659330.77999997</v>
      </c>
      <c r="M390" s="17">
        <v>332715884.33999997</v>
      </c>
      <c r="N390" s="17">
        <v>67442602.269999996</v>
      </c>
      <c r="O390" s="17">
        <v>4918094.3</v>
      </c>
      <c r="P390" s="17">
        <v>124.67</v>
      </c>
      <c r="Q390" s="17">
        <v>89715122.620000005</v>
      </c>
      <c r="R390" s="17">
        <v>3494555.56</v>
      </c>
    </row>
    <row r="391" spans="1:18" x14ac:dyDescent="0.45">
      <c r="A391">
        <v>3</v>
      </c>
      <c r="B391">
        <v>2020</v>
      </c>
      <c r="C391" t="s">
        <v>21</v>
      </c>
      <c r="D391">
        <v>1003</v>
      </c>
      <c r="E391" s="24">
        <v>522156</v>
      </c>
      <c r="F391" s="24">
        <v>46657</v>
      </c>
      <c r="G391" s="24">
        <v>23088</v>
      </c>
      <c r="H391">
        <v>147</v>
      </c>
      <c r="I391" s="25">
        <v>2.8152506147999998E-2</v>
      </c>
      <c r="J391" s="24">
        <v>3801</v>
      </c>
      <c r="K391">
        <v>650</v>
      </c>
      <c r="L391" s="17">
        <v>84856558.609999999</v>
      </c>
      <c r="M391" s="17">
        <v>23215529</v>
      </c>
      <c r="N391" s="17">
        <v>8978741</v>
      </c>
      <c r="O391" s="17">
        <v>161734</v>
      </c>
      <c r="P391" s="17">
        <v>162.51</v>
      </c>
      <c r="Q391" s="17">
        <v>4264763</v>
      </c>
      <c r="R391" s="17">
        <v>202603.61</v>
      </c>
    </row>
    <row r="392" spans="1:18" x14ac:dyDescent="0.45">
      <c r="A392">
        <v>3</v>
      </c>
      <c r="B392">
        <v>2020</v>
      </c>
      <c r="C392" t="s">
        <v>20</v>
      </c>
      <c r="D392">
        <v>3120</v>
      </c>
      <c r="E392" s="24">
        <v>496275</v>
      </c>
      <c r="F392" s="24">
        <v>44240</v>
      </c>
      <c r="G392" s="24">
        <v>21328</v>
      </c>
      <c r="H392">
        <v>0</v>
      </c>
      <c r="I392" s="25">
        <v>0</v>
      </c>
      <c r="J392" s="24">
        <v>28730</v>
      </c>
      <c r="K392" s="24">
        <v>5316</v>
      </c>
      <c r="L392" s="17">
        <v>42441583</v>
      </c>
      <c r="M392" s="17">
        <v>23826238</v>
      </c>
      <c r="N392" s="17">
        <v>13440460</v>
      </c>
      <c r="O392" s="17">
        <v>0</v>
      </c>
      <c r="P392" s="17">
        <v>85.52</v>
      </c>
      <c r="Q392" s="17">
        <v>15584330</v>
      </c>
      <c r="R392" s="17">
        <v>747804</v>
      </c>
    </row>
    <row r="393" spans="1:18" x14ac:dyDescent="0.45">
      <c r="A393">
        <v>3</v>
      </c>
      <c r="B393">
        <v>2020</v>
      </c>
      <c r="C393" t="s">
        <v>25</v>
      </c>
      <c r="D393">
        <v>1004</v>
      </c>
      <c r="E393" s="24">
        <v>1483224</v>
      </c>
      <c r="F393" s="24">
        <v>204305</v>
      </c>
      <c r="G393" s="24">
        <v>73287</v>
      </c>
      <c r="H393">
        <v>258</v>
      </c>
      <c r="I393" s="25">
        <v>1.7394540540999998E-2</v>
      </c>
      <c r="J393" s="24">
        <v>33254</v>
      </c>
      <c r="K393" s="24">
        <v>4538</v>
      </c>
      <c r="L393" s="17">
        <v>169066137.78999999</v>
      </c>
      <c r="M393" s="17">
        <v>208712139</v>
      </c>
      <c r="N393" s="17">
        <v>41313567</v>
      </c>
      <c r="O393" s="17">
        <v>904291</v>
      </c>
      <c r="P393" s="17">
        <v>113.99</v>
      </c>
      <c r="Q393" s="17">
        <v>49233128</v>
      </c>
      <c r="R393" s="17">
        <v>1263000.99</v>
      </c>
    </row>
    <row r="394" spans="1:18" x14ac:dyDescent="0.45">
      <c r="A394">
        <v>3</v>
      </c>
      <c r="B394">
        <v>2020</v>
      </c>
      <c r="C394" t="s">
        <v>19</v>
      </c>
      <c r="D394">
        <v>1006</v>
      </c>
      <c r="E394" s="24">
        <v>204513</v>
      </c>
      <c r="F394" s="24">
        <v>18559</v>
      </c>
      <c r="G394" s="24">
        <v>15049</v>
      </c>
      <c r="H394">
        <v>259</v>
      </c>
      <c r="I394" s="25">
        <v>0.12664231613599999</v>
      </c>
      <c r="J394" s="24">
        <v>6846</v>
      </c>
      <c r="K394">
        <v>69</v>
      </c>
      <c r="L394" s="17">
        <v>46780559.009999998</v>
      </c>
      <c r="M394" s="17">
        <v>12571019.029999999</v>
      </c>
      <c r="N394" s="17">
        <v>7386128.9400000004</v>
      </c>
      <c r="O394" s="17">
        <v>246896.93</v>
      </c>
      <c r="P394" s="17">
        <v>228.74</v>
      </c>
      <c r="Q394" s="17">
        <v>7470965.5599999996</v>
      </c>
      <c r="R394" s="17">
        <v>174808.94</v>
      </c>
    </row>
    <row r="395" spans="1:18" x14ac:dyDescent="0.45">
      <c r="A395">
        <v>3</v>
      </c>
      <c r="B395">
        <v>2020</v>
      </c>
      <c r="C395" t="s">
        <v>23</v>
      </c>
      <c r="D395">
        <v>3010</v>
      </c>
      <c r="E395" s="24">
        <v>1078893</v>
      </c>
      <c r="F395" s="24">
        <v>163831</v>
      </c>
      <c r="G395" s="24">
        <v>61679</v>
      </c>
      <c r="H395">
        <v>613</v>
      </c>
      <c r="I395" s="25">
        <v>5.6817497193999998E-2</v>
      </c>
      <c r="J395" s="24">
        <v>15748</v>
      </c>
      <c r="K395" s="24">
        <v>3188</v>
      </c>
      <c r="L395" s="17">
        <v>153373903.97</v>
      </c>
      <c r="M395" s="17">
        <v>73264357</v>
      </c>
      <c r="N395" s="17">
        <v>48417773</v>
      </c>
      <c r="O395" s="17">
        <v>240225</v>
      </c>
      <c r="P395" s="17">
        <v>142.16</v>
      </c>
      <c r="Q395" s="17">
        <v>15923629</v>
      </c>
      <c r="R395" s="17">
        <v>431919.78</v>
      </c>
    </row>
    <row r="396" spans="1:18" x14ac:dyDescent="0.45">
      <c r="A396">
        <v>6</v>
      </c>
      <c r="B396">
        <v>2020</v>
      </c>
      <c r="C396" t="s">
        <v>24</v>
      </c>
      <c r="D396">
        <v>1005</v>
      </c>
      <c r="E396" s="24">
        <v>1022108</v>
      </c>
      <c r="F396" s="24">
        <v>93782</v>
      </c>
      <c r="G396" s="24">
        <v>63504</v>
      </c>
      <c r="H396">
        <v>0</v>
      </c>
      <c r="I396" s="25">
        <v>0</v>
      </c>
      <c r="J396" s="24">
        <v>31709</v>
      </c>
      <c r="K396" s="24">
        <v>1830</v>
      </c>
      <c r="L396" s="17">
        <v>73253325</v>
      </c>
      <c r="M396" s="17">
        <v>33971838</v>
      </c>
      <c r="N396" s="17">
        <v>23228342</v>
      </c>
      <c r="O396" s="17">
        <v>0</v>
      </c>
      <c r="P396" s="17">
        <v>71.67</v>
      </c>
      <c r="Q396" s="17">
        <v>20545053</v>
      </c>
      <c r="R396" s="17">
        <v>184697</v>
      </c>
    </row>
    <row r="397" spans="1:18" x14ac:dyDescent="0.45">
      <c r="A397">
        <v>6</v>
      </c>
      <c r="B397">
        <v>2020</v>
      </c>
      <c r="C397" t="s">
        <v>22</v>
      </c>
      <c r="D397">
        <v>1007</v>
      </c>
      <c r="E397" s="24">
        <v>638975</v>
      </c>
      <c r="F397" s="24">
        <v>59532</v>
      </c>
      <c r="G397" s="24">
        <v>36871</v>
      </c>
      <c r="H397">
        <v>0</v>
      </c>
      <c r="I397" s="25">
        <v>0</v>
      </c>
      <c r="J397" s="24">
        <v>22088</v>
      </c>
      <c r="K397" s="24">
        <v>1309</v>
      </c>
      <c r="L397" s="17">
        <v>38565634</v>
      </c>
      <c r="M397" s="17">
        <v>41459935</v>
      </c>
      <c r="N397" s="17">
        <v>19410199</v>
      </c>
      <c r="O397" s="17">
        <v>0</v>
      </c>
      <c r="P397" s="17">
        <v>60.36</v>
      </c>
      <c r="Q397" s="17">
        <v>21377493</v>
      </c>
      <c r="R397" s="17">
        <v>40088</v>
      </c>
    </row>
    <row r="398" spans="1:18" x14ac:dyDescent="0.45">
      <c r="A398">
        <v>6</v>
      </c>
      <c r="B398">
        <v>2020</v>
      </c>
      <c r="C398" t="s">
        <v>27</v>
      </c>
      <c r="D398" t="s">
        <v>28</v>
      </c>
      <c r="E398" s="24">
        <v>1052485</v>
      </c>
      <c r="F398" s="24">
        <v>113931</v>
      </c>
      <c r="G398" s="24">
        <v>5777</v>
      </c>
      <c r="H398">
        <v>0</v>
      </c>
      <c r="I398" s="25">
        <v>0</v>
      </c>
      <c r="J398" s="24">
        <v>36002</v>
      </c>
      <c r="K398" s="24">
        <v>1202</v>
      </c>
      <c r="L398" s="17">
        <v>156821881</v>
      </c>
      <c r="M398" s="17">
        <v>80633309</v>
      </c>
      <c r="N398" s="17">
        <v>6469585</v>
      </c>
      <c r="O398" s="17">
        <v>0</v>
      </c>
      <c r="P398" s="17">
        <v>149</v>
      </c>
      <c r="Q398" s="17">
        <v>43858405</v>
      </c>
      <c r="R398" s="17">
        <v>982612</v>
      </c>
    </row>
    <row r="399" spans="1:18" x14ac:dyDescent="0.45">
      <c r="A399">
        <v>6</v>
      </c>
      <c r="B399">
        <v>2020</v>
      </c>
      <c r="C399" t="s">
        <v>18</v>
      </c>
      <c r="D399">
        <v>1001</v>
      </c>
      <c r="E399" s="24">
        <v>268359</v>
      </c>
      <c r="F399" s="24">
        <v>23409</v>
      </c>
      <c r="G399" s="24">
        <v>19660</v>
      </c>
      <c r="H399">
        <v>0</v>
      </c>
      <c r="I399" s="25">
        <v>0</v>
      </c>
      <c r="J399" s="24">
        <v>3877</v>
      </c>
      <c r="K399" s="24">
        <v>1166</v>
      </c>
      <c r="L399" s="17">
        <v>31660328</v>
      </c>
      <c r="M399" s="17">
        <v>11847800</v>
      </c>
      <c r="N399" s="17">
        <v>10668318.42</v>
      </c>
      <c r="O399" s="17">
        <v>0</v>
      </c>
      <c r="P399" s="17">
        <v>117.98</v>
      </c>
      <c r="Q399" s="17">
        <v>7554810.3399999999</v>
      </c>
      <c r="R399" s="17">
        <v>646425.19999999995</v>
      </c>
    </row>
    <row r="400" spans="1:18" x14ac:dyDescent="0.45">
      <c r="A400">
        <v>6</v>
      </c>
      <c r="B400">
        <v>2020</v>
      </c>
      <c r="C400" t="s">
        <v>26</v>
      </c>
      <c r="D400">
        <v>1002</v>
      </c>
      <c r="E400" s="24">
        <v>2986296</v>
      </c>
      <c r="F400" s="24">
        <v>351091</v>
      </c>
      <c r="G400" s="24">
        <v>42784</v>
      </c>
      <c r="H400">
        <v>0</v>
      </c>
      <c r="I400" s="25">
        <v>0</v>
      </c>
      <c r="J400" s="24">
        <v>87710</v>
      </c>
      <c r="K400" s="24">
        <v>5533</v>
      </c>
      <c r="L400" s="17">
        <v>404976826.10000002</v>
      </c>
      <c r="M400" s="17">
        <v>394994533.31999999</v>
      </c>
      <c r="N400" s="17">
        <v>32795609.949999999</v>
      </c>
      <c r="O400" s="17">
        <v>0</v>
      </c>
      <c r="P400" s="17">
        <v>135.61000000000001</v>
      </c>
      <c r="Q400" s="17">
        <v>66799005.789999999</v>
      </c>
      <c r="R400" s="17">
        <v>3652620.89</v>
      </c>
    </row>
    <row r="401" spans="1:18" x14ac:dyDescent="0.45">
      <c r="A401">
        <v>6</v>
      </c>
      <c r="B401">
        <v>2020</v>
      </c>
      <c r="C401" t="s">
        <v>21</v>
      </c>
      <c r="D401">
        <v>1003</v>
      </c>
      <c r="E401" s="24">
        <v>525254</v>
      </c>
      <c r="F401" s="24">
        <v>58730</v>
      </c>
      <c r="G401">
        <v>0</v>
      </c>
      <c r="H401">
        <v>0</v>
      </c>
      <c r="I401" s="25">
        <v>0</v>
      </c>
      <c r="J401" s="24">
        <v>4318</v>
      </c>
      <c r="K401" s="24">
        <v>1165</v>
      </c>
      <c r="L401" s="17">
        <v>40987294.350000001</v>
      </c>
      <c r="M401" s="17">
        <v>36865734</v>
      </c>
      <c r="N401" s="17">
        <v>0</v>
      </c>
      <c r="O401" s="17">
        <v>0</v>
      </c>
      <c r="P401" s="17">
        <v>78.03</v>
      </c>
      <c r="Q401" s="17">
        <v>4738266</v>
      </c>
      <c r="R401" s="17">
        <v>548147.03</v>
      </c>
    </row>
    <row r="402" spans="1:18" x14ac:dyDescent="0.45">
      <c r="A402">
        <v>6</v>
      </c>
      <c r="B402">
        <v>2020</v>
      </c>
      <c r="C402" t="s">
        <v>20</v>
      </c>
      <c r="D402">
        <v>3120</v>
      </c>
      <c r="E402" s="24">
        <v>496823</v>
      </c>
      <c r="F402" s="24">
        <v>63371</v>
      </c>
      <c r="G402" s="24">
        <v>42006</v>
      </c>
      <c r="H402">
        <v>0</v>
      </c>
      <c r="I402" s="25">
        <v>0</v>
      </c>
      <c r="J402" s="24">
        <v>30319</v>
      </c>
      <c r="K402" s="24">
        <v>5413</v>
      </c>
      <c r="L402" s="17">
        <v>16889986</v>
      </c>
      <c r="M402" s="17">
        <v>34043729</v>
      </c>
      <c r="N402" s="17">
        <v>15630415</v>
      </c>
      <c r="O402" s="17">
        <v>0</v>
      </c>
      <c r="P402" s="17">
        <v>34</v>
      </c>
      <c r="Q402" s="17">
        <v>13762500</v>
      </c>
      <c r="R402" s="17">
        <v>2547673</v>
      </c>
    </row>
    <row r="403" spans="1:18" x14ac:dyDescent="0.45">
      <c r="A403">
        <v>6</v>
      </c>
      <c r="B403">
        <v>2020</v>
      </c>
      <c r="C403" t="s">
        <v>25</v>
      </c>
      <c r="D403">
        <v>1004</v>
      </c>
      <c r="E403" s="24">
        <v>1495751</v>
      </c>
      <c r="F403" s="24">
        <v>229478</v>
      </c>
      <c r="G403">
        <v>0</v>
      </c>
      <c r="H403">
        <v>0</v>
      </c>
      <c r="I403" s="25">
        <v>0</v>
      </c>
      <c r="J403" s="24">
        <v>27672</v>
      </c>
      <c r="K403" s="24">
        <v>6473</v>
      </c>
      <c r="L403" s="17">
        <v>157569099.44999999</v>
      </c>
      <c r="M403" s="17">
        <v>240946608</v>
      </c>
      <c r="N403" s="17">
        <v>0</v>
      </c>
      <c r="O403" s="17">
        <v>0</v>
      </c>
      <c r="P403" s="17">
        <v>105.34</v>
      </c>
      <c r="Q403" s="17">
        <v>45703249</v>
      </c>
      <c r="R403" s="17">
        <v>2739981.34</v>
      </c>
    </row>
    <row r="404" spans="1:18" x14ac:dyDescent="0.45">
      <c r="A404">
        <v>6</v>
      </c>
      <c r="B404">
        <v>2020</v>
      </c>
      <c r="C404" t="s">
        <v>19</v>
      </c>
      <c r="D404">
        <v>1006</v>
      </c>
      <c r="E404" s="24">
        <v>204666</v>
      </c>
      <c r="F404" s="24">
        <v>20227</v>
      </c>
      <c r="G404" s="24">
        <v>10624</v>
      </c>
      <c r="H404">
        <v>0</v>
      </c>
      <c r="I404" s="25">
        <v>0</v>
      </c>
      <c r="J404" s="24">
        <v>5100</v>
      </c>
      <c r="K404">
        <v>270</v>
      </c>
      <c r="L404" s="17">
        <v>34552898.020000003</v>
      </c>
      <c r="M404" s="17">
        <v>17111434.199999999</v>
      </c>
      <c r="N404" s="17">
        <v>4060415.59</v>
      </c>
      <c r="O404" s="17">
        <v>0</v>
      </c>
      <c r="P404" s="17">
        <v>168.83</v>
      </c>
      <c r="Q404" s="17">
        <v>5590896.2000000002</v>
      </c>
      <c r="R404" s="17">
        <v>282081.23</v>
      </c>
    </row>
    <row r="405" spans="1:18" x14ac:dyDescent="0.45">
      <c r="A405">
        <v>6</v>
      </c>
      <c r="B405">
        <v>2020</v>
      </c>
      <c r="C405" t="s">
        <v>23</v>
      </c>
      <c r="D405">
        <v>3010</v>
      </c>
      <c r="E405" s="24">
        <v>1083801</v>
      </c>
      <c r="F405" s="24">
        <v>197166</v>
      </c>
      <c r="G405">
        <v>0</v>
      </c>
      <c r="H405">
        <v>0</v>
      </c>
      <c r="I405" s="25">
        <v>0</v>
      </c>
      <c r="J405" s="24">
        <v>12399</v>
      </c>
      <c r="K405" s="24">
        <v>4246</v>
      </c>
      <c r="L405" s="17">
        <v>65335547.829999998</v>
      </c>
      <c r="M405" s="17">
        <v>109149315</v>
      </c>
      <c r="N405" s="17">
        <v>0</v>
      </c>
      <c r="O405" s="17">
        <v>0</v>
      </c>
      <c r="P405" s="17">
        <v>60.28</v>
      </c>
      <c r="Q405" s="17">
        <v>14753578</v>
      </c>
      <c r="R405" s="17">
        <v>622737.14</v>
      </c>
    </row>
    <row r="406" spans="1:18" x14ac:dyDescent="0.45">
      <c r="A406">
        <v>9</v>
      </c>
      <c r="B406">
        <v>2020</v>
      </c>
      <c r="C406" t="s">
        <v>24</v>
      </c>
      <c r="D406">
        <v>1005</v>
      </c>
      <c r="E406" s="24">
        <v>1024209</v>
      </c>
      <c r="F406" s="24">
        <v>92779</v>
      </c>
      <c r="G406" s="24">
        <v>75106</v>
      </c>
      <c r="H406">
        <v>0</v>
      </c>
      <c r="I406" s="25">
        <v>0</v>
      </c>
      <c r="J406" s="24">
        <v>30815</v>
      </c>
      <c r="K406" s="24">
        <v>2121</v>
      </c>
      <c r="L406" s="17">
        <v>73643414.689999998</v>
      </c>
      <c r="M406" s="17">
        <v>38383265</v>
      </c>
      <c r="N406" s="17">
        <v>30156805.440000001</v>
      </c>
      <c r="O406" s="17">
        <v>0</v>
      </c>
      <c r="P406" s="17">
        <v>71.900000000000006</v>
      </c>
      <c r="Q406" s="17">
        <v>20950279.050000001</v>
      </c>
      <c r="R406" s="17">
        <v>236926.56</v>
      </c>
    </row>
    <row r="407" spans="1:18" x14ac:dyDescent="0.45">
      <c r="A407">
        <v>9</v>
      </c>
      <c r="B407">
        <v>2020</v>
      </c>
      <c r="C407" t="s">
        <v>22</v>
      </c>
      <c r="D407">
        <v>1007</v>
      </c>
      <c r="E407" s="24">
        <v>641120</v>
      </c>
      <c r="F407" s="24">
        <v>61977</v>
      </c>
      <c r="G407" s="24">
        <v>43324</v>
      </c>
      <c r="H407">
        <v>0</v>
      </c>
      <c r="I407" s="25">
        <v>0</v>
      </c>
      <c r="J407" s="24">
        <v>21009</v>
      </c>
      <c r="K407" s="24">
        <v>1253</v>
      </c>
      <c r="L407" s="17">
        <v>41157970.329999998</v>
      </c>
      <c r="M407" s="17">
        <v>44504758.439999998</v>
      </c>
      <c r="N407" s="17">
        <v>27443422.390000001</v>
      </c>
      <c r="O407" s="17">
        <v>0</v>
      </c>
      <c r="P407" s="17">
        <v>64.2</v>
      </c>
      <c r="Q407" s="17">
        <v>21290603.34</v>
      </c>
      <c r="R407" s="17">
        <v>47341.03</v>
      </c>
    </row>
    <row r="408" spans="1:18" x14ac:dyDescent="0.45">
      <c r="A408">
        <v>9</v>
      </c>
      <c r="B408">
        <v>2020</v>
      </c>
      <c r="C408" t="s">
        <v>18</v>
      </c>
      <c r="D408">
        <v>1001</v>
      </c>
      <c r="E408" s="24">
        <v>266132</v>
      </c>
      <c r="F408" s="24">
        <v>23770</v>
      </c>
      <c r="G408" s="24">
        <v>20511</v>
      </c>
      <c r="H408">
        <v>0</v>
      </c>
      <c r="I408" s="25">
        <v>0</v>
      </c>
      <c r="J408" s="24">
        <v>4187</v>
      </c>
      <c r="K408">
        <v>705</v>
      </c>
      <c r="L408" s="17">
        <v>36102702</v>
      </c>
      <c r="M408" s="17">
        <v>13193416</v>
      </c>
      <c r="N408" s="17">
        <v>12159086.27</v>
      </c>
      <c r="O408" s="17">
        <v>0</v>
      </c>
      <c r="P408" s="17">
        <v>135.66</v>
      </c>
      <c r="Q408" s="17">
        <v>7873636.0499999998</v>
      </c>
      <c r="R408" s="17">
        <v>762765.91</v>
      </c>
    </row>
    <row r="409" spans="1:18" x14ac:dyDescent="0.45">
      <c r="A409">
        <v>9</v>
      </c>
      <c r="B409">
        <v>2020</v>
      </c>
      <c r="C409" t="s">
        <v>26</v>
      </c>
      <c r="D409">
        <v>1002</v>
      </c>
      <c r="E409" s="24">
        <v>2952982</v>
      </c>
      <c r="F409" s="24">
        <v>317995</v>
      </c>
      <c r="G409" s="24">
        <v>48969</v>
      </c>
      <c r="H409">
        <v>0</v>
      </c>
      <c r="I409" s="25">
        <v>0</v>
      </c>
      <c r="J409" s="24">
        <v>70070</v>
      </c>
      <c r="K409" s="24">
        <v>2273</v>
      </c>
      <c r="L409" s="17">
        <v>353438401.74000001</v>
      </c>
      <c r="M409" s="17">
        <v>449975357.47000003</v>
      </c>
      <c r="N409" s="17">
        <v>37166656.219999999</v>
      </c>
      <c r="O409" s="17">
        <v>0</v>
      </c>
      <c r="P409" s="17">
        <v>119.69</v>
      </c>
      <c r="Q409" s="17">
        <v>61249521.030000001</v>
      </c>
      <c r="R409" s="17">
        <v>1233407.57</v>
      </c>
    </row>
    <row r="410" spans="1:18" x14ac:dyDescent="0.45">
      <c r="A410">
        <v>9</v>
      </c>
      <c r="B410">
        <v>2020</v>
      </c>
      <c r="C410" t="s">
        <v>21</v>
      </c>
      <c r="D410">
        <v>1003</v>
      </c>
      <c r="E410" s="24">
        <v>526261</v>
      </c>
      <c r="F410" s="24">
        <v>55097</v>
      </c>
      <c r="G410">
        <v>0</v>
      </c>
      <c r="H410">
        <v>0</v>
      </c>
      <c r="I410" s="25">
        <v>0</v>
      </c>
      <c r="J410" s="24">
        <v>5316</v>
      </c>
      <c r="K410">
        <v>805</v>
      </c>
      <c r="L410" s="17">
        <v>30445049.350000001</v>
      </c>
      <c r="M410" s="17">
        <v>35121676</v>
      </c>
      <c r="N410" s="17">
        <v>0</v>
      </c>
      <c r="O410" s="17">
        <v>0</v>
      </c>
      <c r="P410" s="17">
        <v>57.85</v>
      </c>
      <c r="Q410" s="17">
        <v>6029221</v>
      </c>
      <c r="R410" s="17">
        <v>202267.99</v>
      </c>
    </row>
    <row r="411" spans="1:18" x14ac:dyDescent="0.45">
      <c r="A411">
        <v>9</v>
      </c>
      <c r="B411">
        <v>2020</v>
      </c>
      <c r="C411" t="s">
        <v>20</v>
      </c>
      <c r="D411">
        <v>3120</v>
      </c>
      <c r="E411" s="24">
        <v>505212</v>
      </c>
      <c r="F411" s="24">
        <v>66266</v>
      </c>
      <c r="G411" s="24">
        <v>18607</v>
      </c>
      <c r="H411">
        <v>0</v>
      </c>
      <c r="I411" s="25">
        <v>0</v>
      </c>
      <c r="J411" s="24">
        <v>18776</v>
      </c>
      <c r="K411" s="24">
        <v>4265</v>
      </c>
      <c r="L411" s="17">
        <v>13499581</v>
      </c>
      <c r="M411" s="17">
        <v>36110567</v>
      </c>
      <c r="N411" s="17">
        <v>16353899</v>
      </c>
      <c r="O411" s="17">
        <v>0</v>
      </c>
      <c r="P411" s="17">
        <v>26.72</v>
      </c>
      <c r="Q411" s="17">
        <v>12077760</v>
      </c>
      <c r="R411" s="17">
        <v>1231973</v>
      </c>
    </row>
    <row r="412" spans="1:18" x14ac:dyDescent="0.45">
      <c r="A412">
        <v>9</v>
      </c>
      <c r="B412">
        <v>2020</v>
      </c>
      <c r="C412" t="s">
        <v>25</v>
      </c>
      <c r="D412">
        <v>1004</v>
      </c>
      <c r="E412" s="24">
        <v>1514139</v>
      </c>
      <c r="F412" s="24">
        <v>253996</v>
      </c>
      <c r="G412">
        <v>0</v>
      </c>
      <c r="H412">
        <v>0</v>
      </c>
      <c r="I412" s="25">
        <v>0</v>
      </c>
      <c r="J412" s="24">
        <v>29189</v>
      </c>
      <c r="K412" s="24">
        <v>5076</v>
      </c>
      <c r="L412" s="17">
        <v>168883499.68000001</v>
      </c>
      <c r="M412" s="17">
        <v>267465124</v>
      </c>
      <c r="N412" s="17">
        <v>0</v>
      </c>
      <c r="O412" s="17">
        <v>0</v>
      </c>
      <c r="P412" s="17">
        <v>111.54</v>
      </c>
      <c r="Q412" s="17">
        <v>46343104</v>
      </c>
      <c r="R412" s="17">
        <v>783472.09</v>
      </c>
    </row>
    <row r="413" spans="1:18" x14ac:dyDescent="0.45">
      <c r="A413">
        <v>9</v>
      </c>
      <c r="B413">
        <v>2020</v>
      </c>
      <c r="C413" t="s">
        <v>19</v>
      </c>
      <c r="D413">
        <v>1006</v>
      </c>
      <c r="E413" s="24">
        <v>205852</v>
      </c>
      <c r="F413" s="24">
        <v>19248</v>
      </c>
      <c r="G413" s="24">
        <v>12064</v>
      </c>
      <c r="H413">
        <v>0</v>
      </c>
      <c r="I413" s="25">
        <v>0</v>
      </c>
      <c r="J413" s="24">
        <v>5905</v>
      </c>
      <c r="K413">
        <v>-3</v>
      </c>
      <c r="L413" s="17">
        <v>41645785.380000003</v>
      </c>
      <c r="M413" s="17">
        <v>18734515.739999998</v>
      </c>
      <c r="N413" s="17">
        <v>5165982.33</v>
      </c>
      <c r="O413" s="17">
        <v>0</v>
      </c>
      <c r="P413" s="17">
        <v>202.31</v>
      </c>
      <c r="Q413" s="17">
        <v>7918759</v>
      </c>
      <c r="R413" s="17">
        <v>64116.52</v>
      </c>
    </row>
    <row r="414" spans="1:18" x14ac:dyDescent="0.45">
      <c r="A414">
        <v>9</v>
      </c>
      <c r="B414">
        <v>2020</v>
      </c>
      <c r="C414" t="s">
        <v>27</v>
      </c>
      <c r="D414" t="s">
        <v>28</v>
      </c>
      <c r="E414" s="24">
        <v>1055886</v>
      </c>
      <c r="F414" s="24">
        <v>111865</v>
      </c>
      <c r="G414" s="24">
        <v>6029</v>
      </c>
      <c r="H414">
        <v>0</v>
      </c>
      <c r="I414" s="25">
        <v>0</v>
      </c>
      <c r="J414" s="24">
        <v>32423</v>
      </c>
      <c r="K414" s="24">
        <v>1135</v>
      </c>
      <c r="L414" s="17">
        <v>241309400</v>
      </c>
      <c r="M414" s="17">
        <v>90038134</v>
      </c>
      <c r="N414" s="17">
        <v>7206783</v>
      </c>
      <c r="O414" s="17">
        <v>0</v>
      </c>
      <c r="P414" s="17">
        <v>228.54</v>
      </c>
      <c r="Q414" s="17">
        <v>42032962</v>
      </c>
      <c r="R414" s="17">
        <v>915965</v>
      </c>
    </row>
    <row r="415" spans="1:18" x14ac:dyDescent="0.45">
      <c r="A415">
        <v>9</v>
      </c>
      <c r="B415">
        <v>2020</v>
      </c>
      <c r="C415" t="s">
        <v>23</v>
      </c>
      <c r="D415">
        <v>3010</v>
      </c>
      <c r="E415" s="24">
        <v>1069937</v>
      </c>
      <c r="F415" s="24">
        <v>194284</v>
      </c>
      <c r="G415">
        <v>0</v>
      </c>
      <c r="H415">
        <v>0</v>
      </c>
      <c r="I415" s="25">
        <v>0</v>
      </c>
      <c r="J415" s="24">
        <v>12604</v>
      </c>
      <c r="K415" s="24">
        <v>4125</v>
      </c>
      <c r="L415" s="17">
        <v>47007204.579999998</v>
      </c>
      <c r="M415" s="17">
        <v>111554542</v>
      </c>
      <c r="N415" s="17">
        <v>0</v>
      </c>
      <c r="O415" s="17">
        <v>0</v>
      </c>
      <c r="P415" s="17">
        <v>43.93</v>
      </c>
      <c r="Q415" s="17">
        <v>15381918</v>
      </c>
      <c r="R415" s="17">
        <v>420153.12</v>
      </c>
    </row>
    <row r="416" spans="1:18" x14ac:dyDescent="0.45">
      <c r="A416">
        <v>12</v>
      </c>
      <c r="B416">
        <v>2020</v>
      </c>
      <c r="C416" t="s">
        <v>24</v>
      </c>
      <c r="D416">
        <v>1005</v>
      </c>
      <c r="E416" s="24">
        <v>1024953</v>
      </c>
      <c r="F416" s="24">
        <v>89856</v>
      </c>
      <c r="G416" s="24">
        <v>63312</v>
      </c>
      <c r="H416">
        <v>0</v>
      </c>
      <c r="I416" s="25">
        <v>0</v>
      </c>
      <c r="J416" s="24">
        <v>27743</v>
      </c>
      <c r="K416" s="24">
        <v>3601</v>
      </c>
      <c r="L416" s="17">
        <v>93596154</v>
      </c>
      <c r="M416" s="17">
        <v>43299696</v>
      </c>
      <c r="N416" s="17">
        <v>24344446.460000001</v>
      </c>
      <c r="O416" s="17">
        <v>0</v>
      </c>
      <c r="P416" s="17">
        <v>91.32</v>
      </c>
      <c r="Q416" s="17">
        <v>19387220</v>
      </c>
      <c r="R416" s="17">
        <v>149133.35</v>
      </c>
    </row>
    <row r="417" spans="1:18" x14ac:dyDescent="0.45">
      <c r="A417">
        <v>12</v>
      </c>
      <c r="B417">
        <v>2020</v>
      </c>
      <c r="C417" t="s">
        <v>22</v>
      </c>
      <c r="D417">
        <v>1007</v>
      </c>
      <c r="E417" s="24">
        <v>642923</v>
      </c>
      <c r="F417" s="24">
        <v>57236</v>
      </c>
      <c r="G417" s="24">
        <v>35500</v>
      </c>
      <c r="H417">
        <v>0</v>
      </c>
      <c r="I417" s="25">
        <v>0</v>
      </c>
      <c r="J417" s="24">
        <v>18548</v>
      </c>
      <c r="K417" s="24">
        <v>2321</v>
      </c>
      <c r="L417" s="17">
        <v>41686187</v>
      </c>
      <c r="M417" s="17">
        <v>47279540</v>
      </c>
      <c r="N417" s="17">
        <v>20939311.98</v>
      </c>
      <c r="O417" s="17">
        <v>0</v>
      </c>
      <c r="P417" s="17">
        <v>64.84</v>
      </c>
      <c r="Q417" s="17">
        <v>19354597</v>
      </c>
      <c r="R417" s="17">
        <v>286430.44</v>
      </c>
    </row>
    <row r="418" spans="1:18" x14ac:dyDescent="0.45">
      <c r="A418">
        <v>12</v>
      </c>
      <c r="B418">
        <v>2020</v>
      </c>
      <c r="C418" t="s">
        <v>18</v>
      </c>
      <c r="D418">
        <v>1001</v>
      </c>
      <c r="E418" s="24">
        <v>273043</v>
      </c>
      <c r="F418" s="24">
        <v>23522</v>
      </c>
      <c r="G418" s="24">
        <v>19284</v>
      </c>
      <c r="H418">
        <v>0</v>
      </c>
      <c r="I418" s="25">
        <v>0</v>
      </c>
      <c r="J418" s="24">
        <v>4492</v>
      </c>
      <c r="K418">
        <v>727</v>
      </c>
      <c r="L418" s="17">
        <v>42664305</v>
      </c>
      <c r="M418" s="17">
        <v>14525747</v>
      </c>
      <c r="N418" s="17">
        <v>12165971.529999999</v>
      </c>
      <c r="O418" s="17">
        <v>0</v>
      </c>
      <c r="P418" s="17">
        <v>156.25</v>
      </c>
      <c r="Q418" s="17">
        <v>8142701.71</v>
      </c>
      <c r="R418" s="17">
        <v>687790.74</v>
      </c>
    </row>
    <row r="419" spans="1:18" x14ac:dyDescent="0.45">
      <c r="A419">
        <v>12</v>
      </c>
      <c r="B419">
        <v>2020</v>
      </c>
      <c r="C419" t="s">
        <v>20</v>
      </c>
      <c r="D419">
        <v>3120</v>
      </c>
      <c r="E419" s="24">
        <v>508441</v>
      </c>
      <c r="F419" s="24">
        <v>60080</v>
      </c>
      <c r="G419" s="24">
        <v>12127</v>
      </c>
      <c r="H419">
        <v>0</v>
      </c>
      <c r="I419" s="25">
        <v>0</v>
      </c>
      <c r="J419" s="24">
        <v>12318</v>
      </c>
      <c r="K419" s="24">
        <v>3361</v>
      </c>
      <c r="L419" s="17">
        <v>39264181</v>
      </c>
      <c r="M419" s="17">
        <v>35876033</v>
      </c>
      <c r="N419" s="17">
        <v>9315749</v>
      </c>
      <c r="O419" s="17">
        <v>0</v>
      </c>
      <c r="P419" s="17">
        <v>77.22</v>
      </c>
      <c r="Q419" s="17">
        <v>7797123</v>
      </c>
      <c r="R419" s="17">
        <v>-55072</v>
      </c>
    </row>
    <row r="420" spans="1:18" x14ac:dyDescent="0.45">
      <c r="A420">
        <v>12</v>
      </c>
      <c r="B420">
        <v>2020</v>
      </c>
      <c r="C420" t="s">
        <v>19</v>
      </c>
      <c r="D420">
        <v>1006</v>
      </c>
      <c r="E420" s="24">
        <v>206520</v>
      </c>
      <c r="F420" s="24">
        <v>19033</v>
      </c>
      <c r="G420" s="24">
        <v>14120</v>
      </c>
      <c r="H420">
        <v>0</v>
      </c>
      <c r="I420" s="25">
        <v>0</v>
      </c>
      <c r="J420" s="24">
        <v>6279</v>
      </c>
      <c r="K420">
        <v>120</v>
      </c>
      <c r="L420" s="17">
        <v>48809217.130000003</v>
      </c>
      <c r="M420" s="17">
        <v>19887782.59</v>
      </c>
      <c r="N420" s="17">
        <v>7780148.25</v>
      </c>
      <c r="O420" s="17">
        <v>0</v>
      </c>
      <c r="P420" s="17">
        <v>236.34</v>
      </c>
      <c r="Q420" s="17">
        <v>8214555.1799999997</v>
      </c>
      <c r="R420" s="17">
        <v>112612.02</v>
      </c>
    </row>
    <row r="421" spans="1:18" x14ac:dyDescent="0.45">
      <c r="A421">
        <v>12</v>
      </c>
      <c r="B421">
        <v>2020</v>
      </c>
      <c r="C421" t="s">
        <v>27</v>
      </c>
      <c r="D421" t="s">
        <v>28</v>
      </c>
      <c r="E421" s="24">
        <v>1058471</v>
      </c>
      <c r="F421" s="24">
        <v>118955</v>
      </c>
      <c r="G421" s="24">
        <v>5315</v>
      </c>
      <c r="H421">
        <v>0</v>
      </c>
      <c r="I421" s="25">
        <v>0</v>
      </c>
      <c r="J421" s="24">
        <v>34442</v>
      </c>
      <c r="K421">
        <v>887</v>
      </c>
      <c r="L421" s="17">
        <v>152531505</v>
      </c>
      <c r="M421" s="17">
        <v>106736867</v>
      </c>
      <c r="N421" s="17">
        <v>7647606</v>
      </c>
      <c r="O421" s="17">
        <v>0</v>
      </c>
      <c r="P421" s="17">
        <v>144.11000000000001</v>
      </c>
      <c r="Q421" s="17">
        <v>43647444</v>
      </c>
      <c r="R421" s="17">
        <v>537489</v>
      </c>
    </row>
    <row r="422" spans="1:18" x14ac:dyDescent="0.45">
      <c r="A422">
        <v>12</v>
      </c>
      <c r="B422">
        <v>2020</v>
      </c>
      <c r="C422" t="s">
        <v>26</v>
      </c>
      <c r="D422">
        <v>1002</v>
      </c>
      <c r="E422" s="24">
        <v>2942190</v>
      </c>
      <c r="F422" s="24">
        <v>383728</v>
      </c>
      <c r="G422" s="24">
        <v>37236</v>
      </c>
      <c r="H422">
        <v>0</v>
      </c>
      <c r="I422" s="25">
        <v>0</v>
      </c>
      <c r="J422" s="24">
        <v>77152</v>
      </c>
      <c r="K422" s="24">
        <v>20998</v>
      </c>
      <c r="L422" s="17">
        <v>470377948.75</v>
      </c>
      <c r="M422" s="17">
        <v>526145562</v>
      </c>
      <c r="N422" s="17">
        <v>31131430.039999999</v>
      </c>
      <c r="O422" s="17">
        <v>0</v>
      </c>
      <c r="P422" s="17">
        <v>159.87</v>
      </c>
      <c r="Q422" s="17">
        <v>75976009.799999997</v>
      </c>
      <c r="R422" s="17">
        <v>4508290.91</v>
      </c>
    </row>
    <row r="423" spans="1:18" x14ac:dyDescent="0.45">
      <c r="A423">
        <v>12</v>
      </c>
      <c r="B423">
        <v>2020</v>
      </c>
      <c r="C423" t="s">
        <v>21</v>
      </c>
      <c r="D423">
        <v>1003</v>
      </c>
      <c r="E423" s="24">
        <v>532639</v>
      </c>
      <c r="F423" s="24">
        <v>53330</v>
      </c>
      <c r="G423">
        <v>0</v>
      </c>
      <c r="H423">
        <v>0</v>
      </c>
      <c r="I423" s="25">
        <v>0</v>
      </c>
      <c r="J423" s="24">
        <v>4662</v>
      </c>
      <c r="K423">
        <v>806</v>
      </c>
      <c r="L423" s="17">
        <v>79935799.540000007</v>
      </c>
      <c r="M423" s="17">
        <v>34644871</v>
      </c>
      <c r="N423" s="17">
        <v>0</v>
      </c>
      <c r="O423" s="17">
        <v>0</v>
      </c>
      <c r="P423" s="17">
        <v>150.08000000000001</v>
      </c>
      <c r="Q423" s="17">
        <v>5057973</v>
      </c>
      <c r="R423" s="17">
        <v>149547.1</v>
      </c>
    </row>
    <row r="424" spans="1:18" x14ac:dyDescent="0.45">
      <c r="A424">
        <v>12</v>
      </c>
      <c r="B424">
        <v>2020</v>
      </c>
      <c r="C424" t="s">
        <v>23</v>
      </c>
      <c r="D424">
        <v>3010</v>
      </c>
      <c r="E424" s="24">
        <v>1087715</v>
      </c>
      <c r="F424" s="24">
        <v>192500</v>
      </c>
      <c r="G424">
        <v>0</v>
      </c>
      <c r="H424">
        <v>0</v>
      </c>
      <c r="I424" s="25">
        <v>0</v>
      </c>
      <c r="J424" s="24">
        <v>12352</v>
      </c>
      <c r="K424" s="24">
        <v>4241</v>
      </c>
      <c r="L424" s="17">
        <v>131502622.56</v>
      </c>
      <c r="M424" s="17">
        <v>112841886</v>
      </c>
      <c r="N424" s="17">
        <v>0</v>
      </c>
      <c r="O424" s="17">
        <v>0</v>
      </c>
      <c r="P424" s="17">
        <v>120.9</v>
      </c>
      <c r="Q424" s="17">
        <v>16083061</v>
      </c>
      <c r="R424" s="17">
        <v>434297.81</v>
      </c>
    </row>
    <row r="425" spans="1:18" x14ac:dyDescent="0.45">
      <c r="A425">
        <v>12</v>
      </c>
      <c r="B425">
        <v>2020</v>
      </c>
      <c r="C425" t="s">
        <v>25</v>
      </c>
      <c r="D425">
        <v>1004</v>
      </c>
      <c r="E425" s="24">
        <v>1491549</v>
      </c>
      <c r="F425" s="24">
        <v>265502</v>
      </c>
      <c r="G425">
        <v>0</v>
      </c>
      <c r="H425">
        <v>0</v>
      </c>
      <c r="I425" s="25">
        <v>0</v>
      </c>
      <c r="J425" s="24">
        <v>29944</v>
      </c>
      <c r="K425" s="24">
        <v>4975</v>
      </c>
      <c r="L425" s="17">
        <v>201018939.44</v>
      </c>
      <c r="M425" s="17">
        <v>305808528</v>
      </c>
      <c r="N425" s="17">
        <v>0</v>
      </c>
      <c r="O425" s="17">
        <v>0</v>
      </c>
      <c r="P425" s="17">
        <v>134.77000000000001</v>
      </c>
      <c r="Q425" s="17">
        <v>44669626</v>
      </c>
      <c r="R425" s="17">
        <v>1774789.4</v>
      </c>
    </row>
    <row r="426" spans="1:18" x14ac:dyDescent="0.45">
      <c r="A426">
        <v>3</v>
      </c>
      <c r="B426">
        <v>2021</v>
      </c>
      <c r="C426" t="s">
        <v>24</v>
      </c>
      <c r="D426">
        <v>1005</v>
      </c>
      <c r="E426" s="24">
        <v>1024672</v>
      </c>
      <c r="F426" s="24">
        <v>99553</v>
      </c>
      <c r="G426" s="24">
        <v>83088</v>
      </c>
      <c r="H426">
        <v>0</v>
      </c>
      <c r="I426" s="25">
        <v>0</v>
      </c>
      <c r="J426" s="24">
        <v>27146</v>
      </c>
      <c r="K426" s="24">
        <v>2204</v>
      </c>
      <c r="L426" s="17">
        <v>105672250.34999999</v>
      </c>
      <c r="M426" s="17">
        <v>41276556</v>
      </c>
      <c r="N426" s="17">
        <v>44929266.060000002</v>
      </c>
      <c r="O426" s="17">
        <v>0</v>
      </c>
      <c r="P426" s="17">
        <v>103.13</v>
      </c>
      <c r="Q426" s="17">
        <v>21409780.34</v>
      </c>
      <c r="R426" s="17">
        <v>174864.58</v>
      </c>
    </row>
    <row r="427" spans="1:18" x14ac:dyDescent="0.45">
      <c r="A427">
        <v>3</v>
      </c>
      <c r="B427">
        <v>2021</v>
      </c>
      <c r="C427" t="s">
        <v>22</v>
      </c>
      <c r="D427">
        <v>1007</v>
      </c>
      <c r="E427" s="24">
        <v>643472</v>
      </c>
      <c r="F427" s="24">
        <v>63432</v>
      </c>
      <c r="G427" s="24">
        <v>47394</v>
      </c>
      <c r="H427">
        <v>0</v>
      </c>
      <c r="I427" s="25">
        <v>0</v>
      </c>
      <c r="J427" s="24">
        <v>18655</v>
      </c>
      <c r="K427" s="24">
        <v>2044</v>
      </c>
      <c r="L427" s="17">
        <v>60249959.479999997</v>
      </c>
      <c r="M427" s="17">
        <v>47344804</v>
      </c>
      <c r="N427" s="17">
        <v>34989937.18</v>
      </c>
      <c r="O427" s="17">
        <v>0</v>
      </c>
      <c r="P427" s="17">
        <v>93.63</v>
      </c>
      <c r="Q427" s="17">
        <v>21364019.739999998</v>
      </c>
      <c r="R427" s="17">
        <v>366663.02</v>
      </c>
    </row>
    <row r="428" spans="1:18" x14ac:dyDescent="0.45">
      <c r="A428">
        <v>3</v>
      </c>
      <c r="B428">
        <v>2021</v>
      </c>
      <c r="C428" t="s">
        <v>18</v>
      </c>
      <c r="D428">
        <v>1001</v>
      </c>
      <c r="E428" s="24">
        <v>278561</v>
      </c>
      <c r="F428" s="24">
        <v>22629</v>
      </c>
      <c r="G428" s="24">
        <v>19770</v>
      </c>
      <c r="H428">
        <v>0</v>
      </c>
      <c r="I428" s="25">
        <v>0</v>
      </c>
      <c r="J428" s="24">
        <v>3694</v>
      </c>
      <c r="K428">
        <v>615</v>
      </c>
      <c r="L428" s="17">
        <v>47593583</v>
      </c>
      <c r="M428" s="17">
        <v>15832315</v>
      </c>
      <c r="N428" s="17">
        <v>15277981.710000001</v>
      </c>
      <c r="O428" s="17">
        <v>0</v>
      </c>
      <c r="P428" s="17">
        <v>170.86</v>
      </c>
      <c r="Q428" s="17">
        <v>7073270.6399999997</v>
      </c>
      <c r="R428" s="17">
        <v>557199.27</v>
      </c>
    </row>
    <row r="429" spans="1:18" x14ac:dyDescent="0.45">
      <c r="A429">
        <v>3</v>
      </c>
      <c r="B429">
        <v>2021</v>
      </c>
      <c r="C429" t="s">
        <v>20</v>
      </c>
      <c r="D429">
        <v>3120</v>
      </c>
      <c r="E429" s="24">
        <v>509223</v>
      </c>
      <c r="F429" s="24">
        <v>56139</v>
      </c>
      <c r="G429" s="24">
        <v>24733</v>
      </c>
      <c r="H429">
        <v>0</v>
      </c>
      <c r="I429" s="25">
        <v>0</v>
      </c>
      <c r="J429" s="24">
        <v>20746</v>
      </c>
      <c r="K429" s="24">
        <v>2674</v>
      </c>
      <c r="L429" s="17">
        <v>45359696</v>
      </c>
      <c r="M429" s="17">
        <v>40115632</v>
      </c>
      <c r="N429" s="17">
        <v>15481305</v>
      </c>
      <c r="O429" s="17">
        <v>0</v>
      </c>
      <c r="P429" s="17">
        <v>89.08</v>
      </c>
      <c r="Q429" s="17">
        <v>13598086</v>
      </c>
      <c r="R429" s="17">
        <v>348860</v>
      </c>
    </row>
    <row r="430" spans="1:18" x14ac:dyDescent="0.45">
      <c r="A430">
        <v>3</v>
      </c>
      <c r="B430">
        <v>2021</v>
      </c>
      <c r="C430" t="s">
        <v>19</v>
      </c>
      <c r="D430">
        <v>1006</v>
      </c>
      <c r="E430" s="24">
        <v>199425</v>
      </c>
      <c r="F430" s="24">
        <v>17481</v>
      </c>
      <c r="G430" s="24">
        <v>13929</v>
      </c>
      <c r="H430">
        <v>0</v>
      </c>
      <c r="I430" s="25">
        <v>0</v>
      </c>
      <c r="J430" s="24">
        <v>6276</v>
      </c>
      <c r="K430">
        <v>79</v>
      </c>
      <c r="L430" s="17">
        <v>52600191.219999999</v>
      </c>
      <c r="M430" s="17">
        <v>21071492.16</v>
      </c>
      <c r="N430" s="17">
        <v>7940893.2699999996</v>
      </c>
      <c r="O430" s="17">
        <v>0</v>
      </c>
      <c r="P430" s="17">
        <v>263.76</v>
      </c>
      <c r="Q430" s="17">
        <v>8708732.4199999999</v>
      </c>
      <c r="R430" s="17">
        <v>250881.62</v>
      </c>
    </row>
    <row r="431" spans="1:18" x14ac:dyDescent="0.45">
      <c r="A431">
        <v>3</v>
      </c>
      <c r="B431">
        <v>2021</v>
      </c>
      <c r="C431" t="s">
        <v>26</v>
      </c>
      <c r="D431">
        <v>1002</v>
      </c>
      <c r="E431" s="24">
        <v>2950000</v>
      </c>
      <c r="F431" s="24">
        <v>385964</v>
      </c>
      <c r="G431" s="24">
        <v>17989</v>
      </c>
      <c r="H431">
        <v>0</v>
      </c>
      <c r="I431" s="25">
        <v>0</v>
      </c>
      <c r="J431" s="24">
        <v>77029</v>
      </c>
      <c r="K431" s="24">
        <v>6601</v>
      </c>
      <c r="L431" s="17">
        <v>411133468.13</v>
      </c>
      <c r="M431" s="17">
        <v>602608150.77999997</v>
      </c>
      <c r="N431" s="17">
        <v>14826512.84</v>
      </c>
      <c r="O431" s="17">
        <v>0</v>
      </c>
      <c r="P431" s="17">
        <v>139.37</v>
      </c>
      <c r="Q431" s="17">
        <v>80431766.969999999</v>
      </c>
      <c r="R431" s="17">
        <v>3145384.71</v>
      </c>
    </row>
    <row r="432" spans="1:18" x14ac:dyDescent="0.45">
      <c r="A432">
        <v>3</v>
      </c>
      <c r="B432">
        <v>2021</v>
      </c>
      <c r="C432" t="s">
        <v>21</v>
      </c>
      <c r="D432">
        <v>1003</v>
      </c>
      <c r="E432" s="24">
        <v>532246</v>
      </c>
      <c r="F432" s="24">
        <v>50426</v>
      </c>
      <c r="G432">
        <v>0</v>
      </c>
      <c r="H432">
        <v>0</v>
      </c>
      <c r="I432" s="25">
        <v>0</v>
      </c>
      <c r="J432" s="24">
        <v>5256</v>
      </c>
      <c r="K432">
        <v>770</v>
      </c>
      <c r="L432" s="17">
        <v>98134911.590000004</v>
      </c>
      <c r="M432" s="17">
        <v>41763886</v>
      </c>
      <c r="N432" s="17">
        <v>0</v>
      </c>
      <c r="O432" s="17">
        <v>0</v>
      </c>
      <c r="P432" s="17">
        <v>184.38</v>
      </c>
      <c r="Q432" s="17">
        <v>5943885</v>
      </c>
      <c r="R432" s="17">
        <v>238360.39</v>
      </c>
    </row>
    <row r="433" spans="1:18" x14ac:dyDescent="0.45">
      <c r="A433">
        <v>3</v>
      </c>
      <c r="B433">
        <v>2021</v>
      </c>
      <c r="C433" t="s">
        <v>23</v>
      </c>
      <c r="D433">
        <v>3010</v>
      </c>
      <c r="E433" s="24">
        <v>1097732</v>
      </c>
      <c r="F433" s="24">
        <v>186485</v>
      </c>
      <c r="G433">
        <v>0</v>
      </c>
      <c r="H433">
        <v>0</v>
      </c>
      <c r="I433" s="25">
        <v>0</v>
      </c>
      <c r="J433" s="24">
        <v>12720</v>
      </c>
      <c r="K433" s="24">
        <v>3614</v>
      </c>
      <c r="L433" s="17">
        <v>160731300.08000001</v>
      </c>
      <c r="M433" s="17">
        <v>136191835</v>
      </c>
      <c r="N433" s="17">
        <v>0</v>
      </c>
      <c r="O433" s="17">
        <v>0</v>
      </c>
      <c r="P433" s="17">
        <v>146.41999999999999</v>
      </c>
      <c r="Q433" s="17">
        <v>18504182</v>
      </c>
      <c r="R433" s="17">
        <v>526249.75</v>
      </c>
    </row>
    <row r="434" spans="1:18" x14ac:dyDescent="0.45">
      <c r="A434">
        <v>3</v>
      </c>
      <c r="B434">
        <v>2021</v>
      </c>
      <c r="C434" t="s">
        <v>27</v>
      </c>
      <c r="D434" t="s">
        <v>28</v>
      </c>
      <c r="E434" s="24">
        <v>1056817</v>
      </c>
      <c r="F434" s="24">
        <v>111168</v>
      </c>
      <c r="G434" s="24">
        <v>4997</v>
      </c>
      <c r="H434">
        <v>0</v>
      </c>
      <c r="I434" s="25">
        <v>0</v>
      </c>
      <c r="J434" s="24">
        <v>31189</v>
      </c>
      <c r="K434" s="24">
        <v>1256</v>
      </c>
      <c r="L434" s="17">
        <v>145067167.59</v>
      </c>
      <c r="M434" s="17">
        <v>115616742.70999999</v>
      </c>
      <c r="N434" s="17">
        <v>7485098</v>
      </c>
      <c r="O434" s="17">
        <v>0</v>
      </c>
      <c r="P434" s="17">
        <v>137.27000000000001</v>
      </c>
      <c r="Q434" s="17">
        <v>42545396</v>
      </c>
      <c r="R434" s="17">
        <v>938209.25</v>
      </c>
    </row>
    <row r="435" spans="1:18" x14ac:dyDescent="0.45">
      <c r="A435">
        <v>3</v>
      </c>
      <c r="B435">
        <v>2021</v>
      </c>
      <c r="C435" t="s">
        <v>25</v>
      </c>
      <c r="D435">
        <v>1004</v>
      </c>
      <c r="E435" s="24">
        <v>1490785</v>
      </c>
      <c r="F435" s="24">
        <v>243215</v>
      </c>
      <c r="G435">
        <v>0</v>
      </c>
      <c r="H435">
        <v>0</v>
      </c>
      <c r="I435" s="25">
        <v>0</v>
      </c>
      <c r="J435" s="24">
        <v>32293</v>
      </c>
      <c r="K435" s="24">
        <v>4281</v>
      </c>
      <c r="L435" s="17">
        <v>226314528.93000001</v>
      </c>
      <c r="M435" s="17">
        <v>335316650</v>
      </c>
      <c r="N435" s="17">
        <v>0</v>
      </c>
      <c r="O435" s="17">
        <v>0</v>
      </c>
      <c r="P435" s="17">
        <v>151.81</v>
      </c>
      <c r="Q435" s="17">
        <v>49345159</v>
      </c>
      <c r="R435" s="17">
        <v>951095.22</v>
      </c>
    </row>
    <row r="436" spans="1:18" x14ac:dyDescent="0.45">
      <c r="A436">
        <v>6</v>
      </c>
      <c r="B436">
        <v>2021</v>
      </c>
      <c r="C436" t="s">
        <v>24</v>
      </c>
      <c r="D436">
        <v>1005</v>
      </c>
      <c r="E436" s="24">
        <v>1027699</v>
      </c>
      <c r="F436" s="24">
        <v>101978</v>
      </c>
      <c r="G436" s="24">
        <v>75372</v>
      </c>
      <c r="H436">
        <v>0</v>
      </c>
      <c r="I436" s="25">
        <v>0</v>
      </c>
      <c r="J436" s="24">
        <v>27223</v>
      </c>
      <c r="K436" s="24">
        <v>1904</v>
      </c>
      <c r="L436" s="17">
        <v>84521189.430000007</v>
      </c>
      <c r="M436" s="17">
        <v>51380304</v>
      </c>
      <c r="N436" s="17">
        <v>39128097.810000002</v>
      </c>
      <c r="O436" s="17">
        <v>0</v>
      </c>
      <c r="P436" s="17">
        <v>82.24</v>
      </c>
      <c r="Q436" s="17">
        <v>22651642.190000001</v>
      </c>
      <c r="R436" s="17">
        <v>579571.13</v>
      </c>
    </row>
    <row r="437" spans="1:18" x14ac:dyDescent="0.45">
      <c r="A437">
        <v>6</v>
      </c>
      <c r="B437">
        <v>2021</v>
      </c>
      <c r="C437" t="s">
        <v>22</v>
      </c>
      <c r="D437">
        <v>1007</v>
      </c>
      <c r="E437" s="24">
        <v>644228</v>
      </c>
      <c r="F437" s="24">
        <v>63769</v>
      </c>
      <c r="G437" s="24">
        <v>43034</v>
      </c>
      <c r="H437">
        <v>0</v>
      </c>
      <c r="I437" s="25">
        <v>0</v>
      </c>
      <c r="J437" s="24">
        <v>18592</v>
      </c>
      <c r="K437" s="24">
        <v>1484</v>
      </c>
      <c r="L437" s="17">
        <v>43535994.539999999</v>
      </c>
      <c r="M437" s="17">
        <v>56262007</v>
      </c>
      <c r="N437" s="17">
        <v>31316159.399999999</v>
      </c>
      <c r="O437" s="17">
        <v>0</v>
      </c>
      <c r="P437" s="17">
        <v>67.58</v>
      </c>
      <c r="Q437" s="17">
        <v>22299926.800000001</v>
      </c>
      <c r="R437" s="17">
        <v>350824.45</v>
      </c>
    </row>
    <row r="438" spans="1:18" x14ac:dyDescent="0.45">
      <c r="A438">
        <v>6</v>
      </c>
      <c r="B438">
        <v>2021</v>
      </c>
      <c r="C438" t="s">
        <v>20</v>
      </c>
      <c r="D438">
        <v>3120</v>
      </c>
      <c r="E438" s="24">
        <v>510797</v>
      </c>
      <c r="F438" s="24">
        <v>62517</v>
      </c>
      <c r="G438" s="24">
        <v>21081</v>
      </c>
      <c r="H438">
        <v>0</v>
      </c>
      <c r="I438" s="25">
        <v>0</v>
      </c>
      <c r="J438" s="24">
        <v>21332</v>
      </c>
      <c r="K438" s="24">
        <v>3262</v>
      </c>
      <c r="L438" s="17">
        <v>17150928</v>
      </c>
      <c r="M438" s="17">
        <v>44970094</v>
      </c>
      <c r="N438" s="17">
        <v>15965063</v>
      </c>
      <c r="O438" s="17">
        <v>0</v>
      </c>
      <c r="P438" s="17">
        <v>33.58</v>
      </c>
      <c r="Q438" s="17">
        <v>15222858</v>
      </c>
      <c r="R438" s="17">
        <v>41316</v>
      </c>
    </row>
    <row r="439" spans="1:18" x14ac:dyDescent="0.45">
      <c r="A439">
        <v>6</v>
      </c>
      <c r="B439">
        <v>2021</v>
      </c>
      <c r="C439" t="s">
        <v>19</v>
      </c>
      <c r="D439">
        <v>1006</v>
      </c>
      <c r="E439" s="24">
        <v>207388</v>
      </c>
      <c r="F439" s="24">
        <v>18078</v>
      </c>
      <c r="G439" s="24">
        <v>13549</v>
      </c>
      <c r="H439">
        <v>0</v>
      </c>
      <c r="I439" s="25">
        <v>0</v>
      </c>
      <c r="J439" s="24">
        <v>5871</v>
      </c>
      <c r="K439">
        <v>18</v>
      </c>
      <c r="L439" s="17">
        <v>37699085.979999997</v>
      </c>
      <c r="M439" s="17">
        <v>23512559.530000001</v>
      </c>
      <c r="N439" s="17">
        <v>7399173.29</v>
      </c>
      <c r="O439" s="17">
        <v>0</v>
      </c>
      <c r="P439" s="17">
        <v>181.78</v>
      </c>
      <c r="Q439" s="17">
        <v>8099797.8300000001</v>
      </c>
      <c r="R439" s="17">
        <v>153370</v>
      </c>
    </row>
    <row r="440" spans="1:18" x14ac:dyDescent="0.45">
      <c r="A440">
        <v>6</v>
      </c>
      <c r="B440">
        <v>2021</v>
      </c>
      <c r="C440" t="s">
        <v>18</v>
      </c>
      <c r="D440">
        <v>1001</v>
      </c>
      <c r="E440" s="24">
        <v>267257</v>
      </c>
      <c r="F440" s="24">
        <v>25053</v>
      </c>
      <c r="G440" s="24">
        <v>19605</v>
      </c>
      <c r="H440">
        <v>0</v>
      </c>
      <c r="I440" s="25">
        <v>0</v>
      </c>
      <c r="J440" s="24">
        <v>3580</v>
      </c>
      <c r="K440">
        <v>528</v>
      </c>
      <c r="L440" s="17">
        <v>31474986</v>
      </c>
      <c r="M440" s="17">
        <v>18785408</v>
      </c>
      <c r="N440" s="17">
        <v>15844707.25</v>
      </c>
      <c r="O440" s="17">
        <v>0</v>
      </c>
      <c r="P440" s="17">
        <v>117.77</v>
      </c>
      <c r="Q440" s="17">
        <v>7123449.2400000002</v>
      </c>
      <c r="R440" s="17">
        <v>400868.66</v>
      </c>
    </row>
    <row r="441" spans="1:18" x14ac:dyDescent="0.45">
      <c r="A441">
        <v>6</v>
      </c>
      <c r="B441">
        <v>2021</v>
      </c>
      <c r="C441" t="s">
        <v>26</v>
      </c>
      <c r="D441">
        <v>1002</v>
      </c>
      <c r="E441" s="24">
        <v>2968367</v>
      </c>
      <c r="F441" s="24">
        <v>395467</v>
      </c>
      <c r="G441" s="24">
        <v>19126</v>
      </c>
      <c r="H441">
        <v>0</v>
      </c>
      <c r="I441" s="25">
        <v>0</v>
      </c>
      <c r="J441" s="24">
        <v>78929</v>
      </c>
      <c r="K441" s="24">
        <v>7228</v>
      </c>
      <c r="L441" s="17">
        <v>431482757.44999999</v>
      </c>
      <c r="M441" s="17">
        <v>651596842.32000005</v>
      </c>
      <c r="N441" s="17">
        <v>15278919.460000001</v>
      </c>
      <c r="O441" s="17">
        <v>0</v>
      </c>
      <c r="P441" s="17">
        <v>145.36000000000001</v>
      </c>
      <c r="Q441" s="17">
        <v>97537354.569999993</v>
      </c>
      <c r="R441" s="17">
        <v>4760138.88</v>
      </c>
    </row>
    <row r="442" spans="1:18" x14ac:dyDescent="0.45">
      <c r="A442">
        <v>6</v>
      </c>
      <c r="B442">
        <v>2021</v>
      </c>
      <c r="C442" t="s">
        <v>27</v>
      </c>
      <c r="D442" t="s">
        <v>28</v>
      </c>
      <c r="E442" s="24">
        <v>1057614</v>
      </c>
      <c r="F442" s="24">
        <v>113290</v>
      </c>
      <c r="G442" s="24">
        <v>4309</v>
      </c>
      <c r="H442">
        <v>0</v>
      </c>
      <c r="I442" s="25">
        <v>0</v>
      </c>
      <c r="J442" s="24">
        <v>27658</v>
      </c>
      <c r="K442" s="24">
        <v>1092</v>
      </c>
      <c r="L442" s="17">
        <v>179631400.84999999</v>
      </c>
      <c r="M442" s="17">
        <v>128147851.14</v>
      </c>
      <c r="N442" s="17">
        <v>6012156</v>
      </c>
      <c r="O442" s="17">
        <v>0</v>
      </c>
      <c r="P442" s="17">
        <v>169.85</v>
      </c>
      <c r="Q442" s="17">
        <v>40297591</v>
      </c>
      <c r="R442" s="17">
        <v>927199.85</v>
      </c>
    </row>
    <row r="443" spans="1:18" x14ac:dyDescent="0.45">
      <c r="A443">
        <v>6</v>
      </c>
      <c r="B443">
        <v>2021</v>
      </c>
      <c r="C443" t="s">
        <v>21</v>
      </c>
      <c r="D443">
        <v>1003</v>
      </c>
      <c r="E443" s="24">
        <v>533032</v>
      </c>
      <c r="F443" s="24">
        <v>54741</v>
      </c>
      <c r="G443">
        <v>0</v>
      </c>
      <c r="H443">
        <v>0</v>
      </c>
      <c r="I443" s="25">
        <v>0</v>
      </c>
      <c r="J443" s="24">
        <v>5937</v>
      </c>
      <c r="K443">
        <v>685</v>
      </c>
      <c r="L443" s="17">
        <v>41370665.359999999</v>
      </c>
      <c r="M443" s="17">
        <v>56791119</v>
      </c>
      <c r="N443" s="17">
        <v>0</v>
      </c>
      <c r="O443" s="17">
        <v>0</v>
      </c>
      <c r="P443" s="17">
        <v>77.61</v>
      </c>
      <c r="Q443" s="17">
        <v>6879762</v>
      </c>
      <c r="R443" s="17">
        <v>312285.59000000003</v>
      </c>
    </row>
    <row r="444" spans="1:18" x14ac:dyDescent="0.45">
      <c r="A444">
        <v>6</v>
      </c>
      <c r="B444">
        <v>2021</v>
      </c>
      <c r="C444" t="s">
        <v>23</v>
      </c>
      <c r="D444">
        <v>3010</v>
      </c>
      <c r="E444" s="24">
        <v>1109598</v>
      </c>
      <c r="F444" s="24">
        <v>205120</v>
      </c>
      <c r="G444">
        <v>0</v>
      </c>
      <c r="H444">
        <v>0</v>
      </c>
      <c r="I444" s="25">
        <v>0</v>
      </c>
      <c r="J444" s="24">
        <v>14211</v>
      </c>
      <c r="K444" s="24">
        <v>4210</v>
      </c>
      <c r="L444" s="17">
        <v>63466067.909999996</v>
      </c>
      <c r="M444" s="17">
        <v>167692884</v>
      </c>
      <c r="N444" s="17">
        <v>0</v>
      </c>
      <c r="O444" s="17">
        <v>0</v>
      </c>
      <c r="P444" s="17">
        <v>57.2</v>
      </c>
      <c r="Q444" s="17">
        <v>19822786</v>
      </c>
      <c r="R444" s="17">
        <v>973073.66</v>
      </c>
    </row>
    <row r="445" spans="1:18" x14ac:dyDescent="0.45">
      <c r="A445">
        <v>6</v>
      </c>
      <c r="B445">
        <v>2021</v>
      </c>
      <c r="C445" t="s">
        <v>25</v>
      </c>
      <c r="D445">
        <v>1004</v>
      </c>
      <c r="E445" s="24">
        <v>1510241</v>
      </c>
      <c r="F445" s="24">
        <v>253535</v>
      </c>
      <c r="G445">
        <v>0</v>
      </c>
      <c r="H445">
        <v>0</v>
      </c>
      <c r="I445" s="25">
        <v>0</v>
      </c>
      <c r="J445" s="24">
        <v>34803</v>
      </c>
      <c r="K445" s="24">
        <v>3655</v>
      </c>
      <c r="L445" s="17">
        <v>170457461.22</v>
      </c>
      <c r="M445" s="17">
        <v>380817544</v>
      </c>
      <c r="N445" s="17">
        <v>0</v>
      </c>
      <c r="O445" s="17">
        <v>0</v>
      </c>
      <c r="P445" s="17">
        <v>112.87</v>
      </c>
      <c r="Q445" s="17">
        <v>55410940</v>
      </c>
      <c r="R445" s="17">
        <v>2386866.2599999998</v>
      </c>
    </row>
    <row r="446" spans="1:18" x14ac:dyDescent="0.45">
      <c r="A446">
        <v>9</v>
      </c>
      <c r="B446">
        <v>2021</v>
      </c>
      <c r="C446" t="s">
        <v>26</v>
      </c>
      <c r="D446">
        <v>1002</v>
      </c>
      <c r="E446" s="24">
        <v>2999537</v>
      </c>
      <c r="F446" s="24">
        <v>393171</v>
      </c>
      <c r="G446" s="24">
        <v>100275</v>
      </c>
      <c r="H446">
        <v>0</v>
      </c>
      <c r="I446" s="25">
        <v>0</v>
      </c>
      <c r="J446" s="24">
        <v>82625</v>
      </c>
      <c r="K446" s="24">
        <v>6167</v>
      </c>
      <c r="L446" s="17">
        <v>411673068.80000001</v>
      </c>
      <c r="M446" s="17">
        <v>743521971.79999995</v>
      </c>
      <c r="N446" s="17">
        <v>113612565.5</v>
      </c>
      <c r="O446" s="17">
        <v>0</v>
      </c>
      <c r="P446" s="17">
        <v>137.25</v>
      </c>
      <c r="Q446" s="17">
        <v>117428605.59999999</v>
      </c>
      <c r="R446" s="17">
        <v>4255614.58</v>
      </c>
    </row>
    <row r="447" spans="1:18" x14ac:dyDescent="0.45">
      <c r="A447">
        <v>9</v>
      </c>
      <c r="B447">
        <v>2021</v>
      </c>
      <c r="C447" t="s">
        <v>21</v>
      </c>
      <c r="D447">
        <v>1003</v>
      </c>
      <c r="E447" s="24">
        <v>533319</v>
      </c>
      <c r="F447" s="24">
        <v>54002</v>
      </c>
      <c r="G447" s="24">
        <v>38700</v>
      </c>
      <c r="H447">
        <v>0</v>
      </c>
      <c r="I447" s="25">
        <v>0</v>
      </c>
      <c r="J447" s="24">
        <v>7007</v>
      </c>
      <c r="K447">
        <v>735</v>
      </c>
      <c r="L447" s="17">
        <v>33462209.73</v>
      </c>
      <c r="M447" s="17">
        <v>52297911</v>
      </c>
      <c r="N447" s="17">
        <v>33138864</v>
      </c>
      <c r="O447" s="17">
        <v>0</v>
      </c>
      <c r="P447" s="17">
        <v>62.74</v>
      </c>
      <c r="Q447" s="17">
        <v>8712652</v>
      </c>
      <c r="R447" s="17">
        <v>287682.71000000002</v>
      </c>
    </row>
    <row r="448" spans="1:18" x14ac:dyDescent="0.45">
      <c r="A448">
        <v>9</v>
      </c>
      <c r="B448">
        <v>2021</v>
      </c>
      <c r="C448" t="s">
        <v>25</v>
      </c>
      <c r="D448">
        <v>1004</v>
      </c>
      <c r="E448" s="24">
        <v>1522988</v>
      </c>
      <c r="F448" s="24">
        <v>237622</v>
      </c>
      <c r="G448" s="24">
        <v>56393</v>
      </c>
      <c r="H448">
        <v>0</v>
      </c>
      <c r="I448" s="25">
        <v>0</v>
      </c>
      <c r="J448" s="24">
        <v>60003</v>
      </c>
      <c r="K448" s="24">
        <v>3926</v>
      </c>
      <c r="L448" s="17">
        <v>208550297.30000001</v>
      </c>
      <c r="M448" s="17">
        <v>387128973</v>
      </c>
      <c r="N448" s="17">
        <v>43879235</v>
      </c>
      <c r="O448" s="17">
        <v>0</v>
      </c>
      <c r="P448" s="17">
        <v>136.93</v>
      </c>
      <c r="Q448" s="17">
        <v>98722335</v>
      </c>
      <c r="R448" s="17">
        <v>2378517.25</v>
      </c>
    </row>
    <row r="449" spans="1:18" x14ac:dyDescent="0.45">
      <c r="A449">
        <v>9</v>
      </c>
      <c r="B449">
        <v>2021</v>
      </c>
      <c r="C449" t="s">
        <v>19</v>
      </c>
      <c r="D449">
        <v>1006</v>
      </c>
      <c r="E449" s="24">
        <v>207549</v>
      </c>
      <c r="F449" s="24">
        <v>17424</v>
      </c>
      <c r="G449" s="24">
        <v>15594</v>
      </c>
      <c r="H449">
        <v>0</v>
      </c>
      <c r="I449" s="25">
        <v>0</v>
      </c>
      <c r="J449" s="24">
        <v>5825</v>
      </c>
      <c r="K449">
        <v>67</v>
      </c>
      <c r="L449" s="17">
        <v>45757620.829999998</v>
      </c>
      <c r="M449" s="17">
        <v>24282460.84</v>
      </c>
      <c r="N449" s="17">
        <v>8888576.6899999995</v>
      </c>
      <c r="O449" s="17">
        <v>0</v>
      </c>
      <c r="P449" s="17">
        <v>220.47</v>
      </c>
      <c r="Q449" s="17">
        <v>8153522.1100000003</v>
      </c>
      <c r="R449" s="17">
        <v>172677.55</v>
      </c>
    </row>
    <row r="450" spans="1:18" x14ac:dyDescent="0.45">
      <c r="A450">
        <v>9</v>
      </c>
      <c r="B450">
        <v>2021</v>
      </c>
      <c r="C450" t="s">
        <v>24</v>
      </c>
      <c r="D450">
        <v>1005</v>
      </c>
      <c r="E450" s="24">
        <v>1029247</v>
      </c>
      <c r="F450" s="24">
        <v>100250</v>
      </c>
      <c r="G450" s="24">
        <v>74833</v>
      </c>
      <c r="H450">
        <v>0</v>
      </c>
      <c r="I450" s="25">
        <v>0</v>
      </c>
      <c r="J450" s="24">
        <v>27402</v>
      </c>
      <c r="K450" s="24">
        <v>2339</v>
      </c>
      <c r="L450" s="17">
        <v>85678886.219999999</v>
      </c>
      <c r="M450" s="17">
        <v>58669744.140000001</v>
      </c>
      <c r="N450" s="17">
        <v>39234208.270000003</v>
      </c>
      <c r="O450" s="17">
        <v>0</v>
      </c>
      <c r="P450" s="17">
        <v>83.24</v>
      </c>
      <c r="Q450" s="17">
        <v>23655440.27</v>
      </c>
      <c r="R450" s="17">
        <v>566294.38</v>
      </c>
    </row>
    <row r="451" spans="1:18" x14ac:dyDescent="0.45">
      <c r="A451">
        <v>9</v>
      </c>
      <c r="B451">
        <v>2021</v>
      </c>
      <c r="C451" t="s">
        <v>20</v>
      </c>
      <c r="D451">
        <v>3120</v>
      </c>
      <c r="E451" s="24">
        <v>510418</v>
      </c>
      <c r="F451" s="24">
        <v>65342</v>
      </c>
      <c r="G451" s="24">
        <v>16568</v>
      </c>
      <c r="H451">
        <v>0</v>
      </c>
      <c r="I451" s="25">
        <v>0</v>
      </c>
      <c r="J451" s="24">
        <v>18311</v>
      </c>
      <c r="K451" s="24">
        <v>2862</v>
      </c>
      <c r="L451" s="17">
        <v>14384048</v>
      </c>
      <c r="M451" s="17">
        <v>45619315</v>
      </c>
      <c r="N451" s="17">
        <v>15158880</v>
      </c>
      <c r="O451" s="17">
        <v>0</v>
      </c>
      <c r="P451" s="17">
        <v>28.18</v>
      </c>
      <c r="Q451" s="17">
        <v>14989852</v>
      </c>
      <c r="R451" s="17">
        <v>1025307</v>
      </c>
    </row>
    <row r="452" spans="1:18" x14ac:dyDescent="0.45">
      <c r="A452">
        <v>9</v>
      </c>
      <c r="B452">
        <v>2021</v>
      </c>
      <c r="C452" t="s">
        <v>18</v>
      </c>
      <c r="D452">
        <v>1001</v>
      </c>
      <c r="E452" s="24">
        <v>264988</v>
      </c>
      <c r="F452" s="24">
        <v>33395</v>
      </c>
      <c r="G452">
        <v>0</v>
      </c>
      <c r="H452">
        <v>0</v>
      </c>
      <c r="I452" s="25">
        <v>0</v>
      </c>
      <c r="J452" s="24">
        <v>4688</v>
      </c>
      <c r="K452">
        <v>11</v>
      </c>
      <c r="L452" s="17">
        <v>39036670</v>
      </c>
      <c r="M452" s="17">
        <v>22291095</v>
      </c>
      <c r="N452" s="17">
        <v>0</v>
      </c>
      <c r="O452" s="17">
        <v>0</v>
      </c>
      <c r="P452" s="17">
        <v>147.31</v>
      </c>
      <c r="Q452" s="17">
        <v>5100824</v>
      </c>
      <c r="R452" s="17">
        <v>67530</v>
      </c>
    </row>
    <row r="453" spans="1:18" x14ac:dyDescent="0.45">
      <c r="A453">
        <v>9</v>
      </c>
      <c r="B453">
        <v>2021</v>
      </c>
      <c r="C453" t="s">
        <v>22</v>
      </c>
      <c r="D453">
        <v>1007</v>
      </c>
      <c r="E453" s="24">
        <v>645483</v>
      </c>
      <c r="F453" s="24">
        <v>63912</v>
      </c>
      <c r="G453" s="24">
        <v>41911</v>
      </c>
      <c r="H453">
        <v>0</v>
      </c>
      <c r="I453" s="25">
        <v>0</v>
      </c>
      <c r="J453" s="24">
        <v>18324</v>
      </c>
      <c r="K453" s="24">
        <v>1484</v>
      </c>
      <c r="L453" s="17">
        <v>43363886.149999999</v>
      </c>
      <c r="M453" s="17">
        <v>61670666.659999996</v>
      </c>
      <c r="N453" s="17">
        <v>35091584.909999996</v>
      </c>
      <c r="O453" s="17">
        <v>0</v>
      </c>
      <c r="P453" s="17">
        <v>67.180000000000007</v>
      </c>
      <c r="Q453" s="17">
        <v>22672377.640000001</v>
      </c>
      <c r="R453" s="17">
        <v>83645.19</v>
      </c>
    </row>
    <row r="454" spans="1:18" x14ac:dyDescent="0.45">
      <c r="A454">
        <v>9</v>
      </c>
      <c r="B454">
        <v>2021</v>
      </c>
      <c r="C454" t="s">
        <v>23</v>
      </c>
      <c r="D454">
        <v>3010</v>
      </c>
      <c r="E454" s="24">
        <v>1122211</v>
      </c>
      <c r="F454" s="24">
        <v>208795</v>
      </c>
      <c r="G454">
        <v>0</v>
      </c>
      <c r="H454">
        <v>0</v>
      </c>
      <c r="I454" s="25">
        <v>0</v>
      </c>
      <c r="J454" s="24">
        <v>16427</v>
      </c>
      <c r="K454" s="24">
        <v>4579</v>
      </c>
      <c r="L454" s="17">
        <v>52001335.090000004</v>
      </c>
      <c r="M454" s="17">
        <v>171258885</v>
      </c>
      <c r="N454" s="17">
        <v>0</v>
      </c>
      <c r="O454" s="17">
        <v>0</v>
      </c>
      <c r="P454" s="17">
        <v>46.34</v>
      </c>
      <c r="Q454" s="17">
        <v>24834538</v>
      </c>
      <c r="R454" s="17">
        <v>1124459.18</v>
      </c>
    </row>
    <row r="455" spans="1:18" x14ac:dyDescent="0.45">
      <c r="A455">
        <v>9</v>
      </c>
      <c r="B455">
        <v>2021</v>
      </c>
      <c r="C455" t="s">
        <v>27</v>
      </c>
      <c r="D455" t="s">
        <v>28</v>
      </c>
      <c r="E455" s="24">
        <v>1059499</v>
      </c>
      <c r="F455" s="24">
        <v>111647</v>
      </c>
      <c r="G455" s="24">
        <v>4710</v>
      </c>
      <c r="H455">
        <v>0</v>
      </c>
      <c r="I455" s="25">
        <v>0</v>
      </c>
      <c r="J455" s="24">
        <v>28416</v>
      </c>
      <c r="K455" s="24">
        <v>1008</v>
      </c>
      <c r="L455" s="17">
        <v>258435157.19999999</v>
      </c>
      <c r="M455" s="17">
        <v>140731812.59999999</v>
      </c>
      <c r="N455" s="17">
        <v>8349708</v>
      </c>
      <c r="O455" s="17">
        <v>0</v>
      </c>
      <c r="P455" s="17">
        <v>243.92</v>
      </c>
      <c r="Q455" s="17">
        <v>42710977</v>
      </c>
      <c r="R455" s="17">
        <v>1027599.16</v>
      </c>
    </row>
    <row r="456" spans="1:18" x14ac:dyDescent="0.45">
      <c r="A456">
        <v>12</v>
      </c>
      <c r="B456">
        <v>2021</v>
      </c>
      <c r="C456" t="s">
        <v>26</v>
      </c>
      <c r="D456">
        <v>1002</v>
      </c>
      <c r="E456" s="24">
        <v>3017102</v>
      </c>
      <c r="F456" s="24">
        <v>419309</v>
      </c>
      <c r="G456" s="24">
        <v>128299</v>
      </c>
      <c r="H456">
        <v>0</v>
      </c>
      <c r="I456" s="25">
        <v>0</v>
      </c>
      <c r="J456" s="24">
        <v>96400</v>
      </c>
      <c r="K456" s="24">
        <v>7028</v>
      </c>
      <c r="L456" s="17">
        <v>455119161.5</v>
      </c>
      <c r="M456" s="17">
        <v>802076518.5</v>
      </c>
      <c r="N456" s="17">
        <v>153174849.90000001</v>
      </c>
      <c r="O456" s="17">
        <v>0</v>
      </c>
      <c r="P456" s="17">
        <v>150.85</v>
      </c>
      <c r="Q456" s="17">
        <v>148170606.90000001</v>
      </c>
      <c r="R456" s="17">
        <v>4158880.65</v>
      </c>
    </row>
    <row r="457" spans="1:18" x14ac:dyDescent="0.45">
      <c r="A457">
        <v>12</v>
      </c>
      <c r="B457">
        <v>2021</v>
      </c>
      <c r="C457" t="s">
        <v>21</v>
      </c>
      <c r="D457">
        <v>1003</v>
      </c>
      <c r="E457" s="24">
        <v>537850</v>
      </c>
      <c r="F457" s="24">
        <v>46517</v>
      </c>
      <c r="G457" s="24">
        <v>15640</v>
      </c>
      <c r="H457">
        <v>0</v>
      </c>
      <c r="I457" s="25">
        <v>0</v>
      </c>
      <c r="J457" s="24">
        <v>7373</v>
      </c>
      <c r="K457">
        <v>721</v>
      </c>
      <c r="L457" s="17">
        <v>105273152.40000001</v>
      </c>
      <c r="M457" s="17">
        <v>47666983</v>
      </c>
      <c r="N457" s="17">
        <v>7554846</v>
      </c>
      <c r="O457" s="17">
        <v>0</v>
      </c>
      <c r="P457" s="17">
        <v>195.73</v>
      </c>
      <c r="Q457" s="17">
        <v>9757364</v>
      </c>
      <c r="R457" s="17">
        <v>275738.75</v>
      </c>
    </row>
    <row r="458" spans="1:18" x14ac:dyDescent="0.45">
      <c r="A458">
        <v>12</v>
      </c>
      <c r="B458">
        <v>2021</v>
      </c>
      <c r="C458" t="s">
        <v>25</v>
      </c>
      <c r="D458">
        <v>1004</v>
      </c>
      <c r="E458" s="24">
        <v>1492188</v>
      </c>
      <c r="F458" s="24">
        <v>230784</v>
      </c>
      <c r="G458" s="24">
        <v>54503</v>
      </c>
      <c r="H458">
        <v>0</v>
      </c>
      <c r="I458" s="25">
        <v>0</v>
      </c>
      <c r="J458" s="24">
        <v>47342</v>
      </c>
      <c r="K458" s="24">
        <v>5147</v>
      </c>
      <c r="L458" s="17">
        <v>235669477.40000001</v>
      </c>
      <c r="M458" s="17">
        <v>364907755</v>
      </c>
      <c r="N458" s="17">
        <v>40909946</v>
      </c>
      <c r="O458" s="17">
        <v>0</v>
      </c>
      <c r="P458" s="17">
        <v>157.94</v>
      </c>
      <c r="Q458" s="17">
        <v>73286802</v>
      </c>
      <c r="R458" s="17">
        <v>3978415.67</v>
      </c>
    </row>
    <row r="459" spans="1:18" x14ac:dyDescent="0.45">
      <c r="A459">
        <v>12</v>
      </c>
      <c r="B459">
        <v>2021</v>
      </c>
      <c r="C459" t="s">
        <v>19</v>
      </c>
      <c r="D459">
        <v>1006</v>
      </c>
      <c r="E459" s="24">
        <v>207602</v>
      </c>
      <c r="F459" s="24">
        <v>17606</v>
      </c>
      <c r="G459" s="24">
        <v>12367</v>
      </c>
      <c r="H459">
        <v>0</v>
      </c>
      <c r="I459" s="25">
        <v>0</v>
      </c>
      <c r="J459" s="24">
        <v>5285</v>
      </c>
      <c r="K459">
        <v>20</v>
      </c>
      <c r="L459" s="17">
        <v>54561950.640000001</v>
      </c>
      <c r="M459" s="17">
        <v>23248294.620000001</v>
      </c>
      <c r="N459" s="17">
        <v>6276331.8099999996</v>
      </c>
      <c r="O459" s="17">
        <v>0</v>
      </c>
      <c r="P459" s="17">
        <v>262.82</v>
      </c>
      <c r="Q459" s="17">
        <v>7300739.2699999996</v>
      </c>
      <c r="R459" s="17">
        <v>125139.08</v>
      </c>
    </row>
    <row r="460" spans="1:18" x14ac:dyDescent="0.45">
      <c r="A460">
        <v>12</v>
      </c>
      <c r="B460">
        <v>2021</v>
      </c>
      <c r="C460" t="s">
        <v>24</v>
      </c>
      <c r="D460">
        <v>1005</v>
      </c>
      <c r="E460" s="24">
        <v>1029101</v>
      </c>
      <c r="F460" s="24">
        <v>99677</v>
      </c>
      <c r="G460" s="24">
        <v>64175</v>
      </c>
      <c r="H460">
        <v>0</v>
      </c>
      <c r="I460" s="25">
        <v>0</v>
      </c>
      <c r="J460" s="24">
        <v>25718</v>
      </c>
      <c r="K460" s="24">
        <v>2323</v>
      </c>
      <c r="L460" s="17">
        <v>108682032.2</v>
      </c>
      <c r="M460" s="17">
        <v>55877998.399999999</v>
      </c>
      <c r="N460" s="17">
        <v>30184471.530000001</v>
      </c>
      <c r="O460" s="17">
        <v>0</v>
      </c>
      <c r="P460" s="17">
        <v>105.61</v>
      </c>
      <c r="Q460" s="17">
        <v>21457462.989999998</v>
      </c>
      <c r="R460" s="17">
        <v>880944.62</v>
      </c>
    </row>
    <row r="461" spans="1:18" x14ac:dyDescent="0.45">
      <c r="A461">
        <v>12</v>
      </c>
      <c r="B461">
        <v>2021</v>
      </c>
      <c r="C461" t="s">
        <v>22</v>
      </c>
      <c r="D461">
        <v>1007</v>
      </c>
      <c r="E461" s="24">
        <v>646955</v>
      </c>
      <c r="F461" s="24">
        <v>60314</v>
      </c>
      <c r="G461" s="24">
        <v>34430</v>
      </c>
      <c r="H461">
        <v>0</v>
      </c>
      <c r="I461" s="25">
        <v>0</v>
      </c>
      <c r="J461" s="24">
        <v>16731</v>
      </c>
      <c r="K461" s="24">
        <v>1632</v>
      </c>
      <c r="L461" s="17">
        <v>61028329.630000003</v>
      </c>
      <c r="M461" s="17">
        <v>59433067.530000001</v>
      </c>
      <c r="N461" s="17">
        <v>18468453.989999998</v>
      </c>
      <c r="O461" s="17">
        <v>0</v>
      </c>
      <c r="P461" s="17">
        <v>94.33</v>
      </c>
      <c r="Q461" s="17">
        <v>20455241.219999999</v>
      </c>
      <c r="R461" s="17">
        <v>463516.8</v>
      </c>
    </row>
    <row r="462" spans="1:18" x14ac:dyDescent="0.45">
      <c r="A462">
        <v>12</v>
      </c>
      <c r="B462">
        <v>2021</v>
      </c>
      <c r="C462" t="s">
        <v>20</v>
      </c>
      <c r="D462">
        <v>3120</v>
      </c>
      <c r="E462" s="24">
        <v>510943</v>
      </c>
      <c r="F462" s="24">
        <v>55833</v>
      </c>
      <c r="G462" s="24">
        <v>12456</v>
      </c>
      <c r="H462">
        <v>0</v>
      </c>
      <c r="I462" s="25">
        <v>0</v>
      </c>
      <c r="J462" s="24">
        <v>12294</v>
      </c>
      <c r="K462" s="24">
        <v>2474</v>
      </c>
      <c r="L462" s="17">
        <v>56229331</v>
      </c>
      <c r="M462" s="17">
        <v>38658788</v>
      </c>
      <c r="N462" s="17">
        <v>10457848</v>
      </c>
      <c r="O462" s="17">
        <v>0</v>
      </c>
      <c r="P462" s="17">
        <v>110.05</v>
      </c>
      <c r="Q462" s="17">
        <v>8509636</v>
      </c>
      <c r="R462" s="17">
        <v>-116011</v>
      </c>
    </row>
    <row r="463" spans="1:18" x14ac:dyDescent="0.45">
      <c r="A463">
        <v>12</v>
      </c>
      <c r="B463">
        <v>2021</v>
      </c>
      <c r="C463" t="s">
        <v>18</v>
      </c>
      <c r="D463">
        <v>1001</v>
      </c>
      <c r="E463" s="24">
        <v>289727</v>
      </c>
      <c r="F463" s="24">
        <v>48228</v>
      </c>
      <c r="G463">
        <v>0</v>
      </c>
      <c r="H463">
        <v>0</v>
      </c>
      <c r="I463" s="25">
        <v>0</v>
      </c>
      <c r="J463" s="24">
        <v>5162</v>
      </c>
      <c r="K463">
        <v>427</v>
      </c>
      <c r="L463" s="17">
        <v>49710701</v>
      </c>
      <c r="M463" s="17">
        <v>24764448</v>
      </c>
      <c r="N463" s="17">
        <v>0</v>
      </c>
      <c r="O463" s="17">
        <v>0</v>
      </c>
      <c r="P463" s="17">
        <v>171.58</v>
      </c>
      <c r="Q463" s="17">
        <v>3824794</v>
      </c>
      <c r="R463" s="17">
        <v>361474</v>
      </c>
    </row>
    <row r="464" spans="1:18" x14ac:dyDescent="0.45">
      <c r="A464">
        <v>12</v>
      </c>
      <c r="B464">
        <v>2021</v>
      </c>
      <c r="C464" t="s">
        <v>27</v>
      </c>
      <c r="D464" t="s">
        <v>28</v>
      </c>
      <c r="E464" s="24">
        <v>1059906</v>
      </c>
      <c r="F464" s="24">
        <v>119247</v>
      </c>
      <c r="G464" s="24">
        <v>4823</v>
      </c>
      <c r="H464">
        <v>0</v>
      </c>
      <c r="I464" s="25">
        <v>0</v>
      </c>
      <c r="J464" s="24">
        <v>34735</v>
      </c>
      <c r="K464" s="24">
        <v>1036</v>
      </c>
      <c r="L464" s="17">
        <v>152170491.40000001</v>
      </c>
      <c r="M464" s="17">
        <v>151937618.5</v>
      </c>
      <c r="N464" s="17">
        <v>9911736</v>
      </c>
      <c r="O464" s="17">
        <v>0</v>
      </c>
      <c r="P464" s="17">
        <v>143.57</v>
      </c>
      <c r="Q464" s="17">
        <v>56469759</v>
      </c>
      <c r="R464" s="17">
        <v>1068303</v>
      </c>
    </row>
    <row r="465" spans="1:18" x14ac:dyDescent="0.45">
      <c r="A465">
        <v>12</v>
      </c>
      <c r="B465">
        <v>2021</v>
      </c>
      <c r="C465" t="s">
        <v>23</v>
      </c>
      <c r="D465">
        <v>3010</v>
      </c>
      <c r="E465" s="24">
        <v>1119788</v>
      </c>
      <c r="F465" s="24">
        <v>192477</v>
      </c>
      <c r="G465" s="24">
        <v>112422</v>
      </c>
      <c r="H465">
        <v>0</v>
      </c>
      <c r="I465" s="25">
        <v>0</v>
      </c>
      <c r="J465" s="24">
        <v>25499</v>
      </c>
      <c r="K465" s="24">
        <v>4154</v>
      </c>
      <c r="L465" s="17">
        <v>159173538.90000001</v>
      </c>
      <c r="M465" s="17">
        <v>164325922</v>
      </c>
      <c r="N465" s="17">
        <v>101226695</v>
      </c>
      <c r="O465" s="17">
        <v>0</v>
      </c>
      <c r="P465" s="17">
        <v>142.15</v>
      </c>
      <c r="Q465" s="17">
        <v>35195322</v>
      </c>
      <c r="R465" s="17">
        <v>827567.17</v>
      </c>
    </row>
    <row r="466" spans="1:18" x14ac:dyDescent="0.45">
      <c r="A466">
        <v>3</v>
      </c>
      <c r="B466">
        <v>2022</v>
      </c>
      <c r="C466" t="s">
        <v>26</v>
      </c>
      <c r="D466">
        <v>1002</v>
      </c>
      <c r="E466" s="24">
        <v>3028305</v>
      </c>
      <c r="F466" s="24">
        <v>392587</v>
      </c>
      <c r="G466" s="24">
        <v>282751</v>
      </c>
      <c r="H466">
        <v>0</v>
      </c>
      <c r="I466" s="25">
        <v>0</v>
      </c>
      <c r="J466" s="24">
        <v>108411</v>
      </c>
      <c r="K466" s="24">
        <v>6443</v>
      </c>
      <c r="L466" s="17">
        <v>425957631.89999998</v>
      </c>
      <c r="M466" s="17">
        <v>848737009.89999998</v>
      </c>
      <c r="N466" s="17">
        <v>450776993.39999998</v>
      </c>
      <c r="O466" s="17">
        <v>0</v>
      </c>
      <c r="P466" s="17">
        <v>140.66</v>
      </c>
      <c r="Q466" s="17">
        <v>154297870.90000001</v>
      </c>
      <c r="R466" s="17">
        <v>4421022.1900000004</v>
      </c>
    </row>
    <row r="467" spans="1:18" x14ac:dyDescent="0.45">
      <c r="A467">
        <v>3</v>
      </c>
      <c r="B467">
        <v>2022</v>
      </c>
      <c r="C467" t="s">
        <v>21</v>
      </c>
      <c r="D467">
        <v>1003</v>
      </c>
      <c r="E467" s="24">
        <v>538436</v>
      </c>
      <c r="F467" s="24">
        <v>47074</v>
      </c>
      <c r="G467" s="24">
        <v>18945</v>
      </c>
      <c r="H467">
        <v>0</v>
      </c>
      <c r="I467" s="25">
        <v>0</v>
      </c>
      <c r="J467" s="24">
        <v>8936</v>
      </c>
      <c r="K467">
        <v>719</v>
      </c>
      <c r="L467" s="17">
        <v>119318160.59999999</v>
      </c>
      <c r="M467" s="17">
        <v>54278816</v>
      </c>
      <c r="N467" s="17">
        <v>11562123</v>
      </c>
      <c r="O467" s="17">
        <v>0</v>
      </c>
      <c r="P467" s="17">
        <v>221.6</v>
      </c>
      <c r="Q467" s="17">
        <v>12393652</v>
      </c>
      <c r="R467" s="17">
        <v>377750.01</v>
      </c>
    </row>
    <row r="468" spans="1:18" x14ac:dyDescent="0.45">
      <c r="A468">
        <v>3</v>
      </c>
      <c r="B468">
        <v>2022</v>
      </c>
      <c r="C468" t="s">
        <v>25</v>
      </c>
      <c r="D468">
        <v>1004</v>
      </c>
      <c r="E468" s="24">
        <v>1504988</v>
      </c>
      <c r="F468" s="24">
        <v>223717</v>
      </c>
      <c r="G468" s="24">
        <v>63821</v>
      </c>
      <c r="H468">
        <v>0</v>
      </c>
      <c r="I468" s="25">
        <v>0</v>
      </c>
      <c r="J468" s="24">
        <v>50093</v>
      </c>
      <c r="K468" s="24">
        <v>4328</v>
      </c>
      <c r="L468" s="17">
        <v>268534328.60000002</v>
      </c>
      <c r="M468" s="17">
        <v>362344985</v>
      </c>
      <c r="N468" s="17">
        <v>46444639</v>
      </c>
      <c r="O468" s="17">
        <v>0</v>
      </c>
      <c r="P468" s="17">
        <v>178.43</v>
      </c>
      <c r="Q468" s="17">
        <v>78311411</v>
      </c>
      <c r="R468" s="17">
        <v>2748903.09</v>
      </c>
    </row>
    <row r="469" spans="1:18" x14ac:dyDescent="0.45">
      <c r="A469">
        <v>3</v>
      </c>
      <c r="B469">
        <v>2022</v>
      </c>
      <c r="C469" t="s">
        <v>19</v>
      </c>
      <c r="D469">
        <v>1006</v>
      </c>
      <c r="E469" s="24">
        <v>208115</v>
      </c>
      <c r="F469" s="24">
        <v>17856</v>
      </c>
      <c r="G469" s="24">
        <v>14313</v>
      </c>
      <c r="H469">
        <v>131</v>
      </c>
      <c r="I469" s="25">
        <v>6.2945967374000003E-2</v>
      </c>
      <c r="J469" s="24">
        <v>5929</v>
      </c>
      <c r="K469">
        <v>44</v>
      </c>
      <c r="L469" s="17">
        <v>57245523.859999999</v>
      </c>
      <c r="M469" s="17">
        <v>23543443.550000001</v>
      </c>
      <c r="N469" s="17">
        <v>9468622.9600000009</v>
      </c>
      <c r="O469" s="17">
        <v>899510.39</v>
      </c>
      <c r="P469" s="17">
        <v>275.07</v>
      </c>
      <c r="Q469" s="17">
        <v>8448746</v>
      </c>
      <c r="R469" s="17">
        <v>284658.03999999998</v>
      </c>
    </row>
    <row r="470" spans="1:18" x14ac:dyDescent="0.45">
      <c r="A470">
        <v>3</v>
      </c>
      <c r="B470">
        <v>2022</v>
      </c>
      <c r="C470" t="s">
        <v>18</v>
      </c>
      <c r="D470">
        <v>1001</v>
      </c>
      <c r="E470" s="24">
        <v>311221</v>
      </c>
      <c r="F470" s="24">
        <v>45648</v>
      </c>
      <c r="G470">
        <v>0</v>
      </c>
      <c r="H470">
        <v>0</v>
      </c>
      <c r="I470" s="25">
        <v>0</v>
      </c>
      <c r="J470" s="24">
        <v>6401</v>
      </c>
      <c r="K470">
        <v>130</v>
      </c>
      <c r="L470" s="17">
        <v>81131803</v>
      </c>
      <c r="M470" s="17">
        <v>33152308</v>
      </c>
      <c r="N470" s="17">
        <v>0</v>
      </c>
      <c r="O470" s="17">
        <v>0</v>
      </c>
      <c r="P470" s="17">
        <v>260.69</v>
      </c>
      <c r="Q470" s="17">
        <v>3087914</v>
      </c>
      <c r="R470" s="17">
        <v>204880</v>
      </c>
    </row>
    <row r="471" spans="1:18" x14ac:dyDescent="0.45">
      <c r="A471">
        <v>3</v>
      </c>
      <c r="B471">
        <v>2022</v>
      </c>
      <c r="C471" t="s">
        <v>24</v>
      </c>
      <c r="D471">
        <v>1005</v>
      </c>
      <c r="E471" s="24">
        <v>1028699</v>
      </c>
      <c r="F471" s="24">
        <v>94300</v>
      </c>
      <c r="G471" s="24">
        <v>90528</v>
      </c>
      <c r="H471">
        <v>0</v>
      </c>
      <c r="I471" s="25">
        <v>0</v>
      </c>
      <c r="J471" s="24">
        <v>29148</v>
      </c>
      <c r="K471" s="24">
        <v>2233</v>
      </c>
      <c r="L471" s="17">
        <v>192105409.19999999</v>
      </c>
      <c r="M471" s="17">
        <v>56869039.450000003</v>
      </c>
      <c r="N471" s="17">
        <v>57922296.990000002</v>
      </c>
      <c r="O471" s="17">
        <v>0</v>
      </c>
      <c r="P471" s="17">
        <v>186.75</v>
      </c>
      <c r="Q471" s="17">
        <v>23405895.25</v>
      </c>
      <c r="R471" s="17">
        <v>444397.38</v>
      </c>
    </row>
    <row r="472" spans="1:18" x14ac:dyDescent="0.45">
      <c r="A472">
        <v>3</v>
      </c>
      <c r="B472">
        <v>2022</v>
      </c>
      <c r="C472" t="s">
        <v>22</v>
      </c>
      <c r="D472">
        <v>1007</v>
      </c>
      <c r="E472" s="24">
        <v>647853</v>
      </c>
      <c r="F472" s="24">
        <v>60117</v>
      </c>
      <c r="G472" s="24">
        <v>52942</v>
      </c>
      <c r="H472">
        <v>0</v>
      </c>
      <c r="I472" s="25">
        <v>0</v>
      </c>
      <c r="J472" s="24">
        <v>16704</v>
      </c>
      <c r="K472" s="24">
        <v>1404</v>
      </c>
      <c r="L472" s="17">
        <v>65845834.689999998</v>
      </c>
      <c r="M472" s="17">
        <v>57381360.759999998</v>
      </c>
      <c r="N472" s="17">
        <v>51929769.140000001</v>
      </c>
      <c r="O472" s="17">
        <v>0</v>
      </c>
      <c r="P472" s="17">
        <v>101.64</v>
      </c>
      <c r="Q472" s="17">
        <v>18632531.59</v>
      </c>
      <c r="R472" s="17">
        <v>348704.73</v>
      </c>
    </row>
    <row r="473" spans="1:18" x14ac:dyDescent="0.45">
      <c r="A473">
        <v>3</v>
      </c>
      <c r="B473">
        <v>2022</v>
      </c>
      <c r="C473" t="s">
        <v>20</v>
      </c>
      <c r="D473">
        <v>3120</v>
      </c>
      <c r="E473" s="24">
        <v>512904</v>
      </c>
      <c r="F473" s="24">
        <v>55541</v>
      </c>
      <c r="G473" s="24">
        <v>31372</v>
      </c>
      <c r="H473">
        <v>0</v>
      </c>
      <c r="I473" s="25">
        <v>0</v>
      </c>
      <c r="J473" s="24">
        <v>25322</v>
      </c>
      <c r="K473" s="24">
        <v>2098</v>
      </c>
      <c r="L473" s="17">
        <v>63783243</v>
      </c>
      <c r="M473" s="17">
        <v>42409655</v>
      </c>
      <c r="N473" s="17">
        <v>18275233</v>
      </c>
      <c r="O473" s="17">
        <v>0</v>
      </c>
      <c r="P473" s="17">
        <v>124.36</v>
      </c>
      <c r="Q473" s="17">
        <v>14585437</v>
      </c>
      <c r="R473" s="17">
        <v>24131</v>
      </c>
    </row>
    <row r="474" spans="1:18" x14ac:dyDescent="0.45">
      <c r="A474">
        <v>3</v>
      </c>
      <c r="B474">
        <v>2022</v>
      </c>
      <c r="C474" t="s">
        <v>23</v>
      </c>
      <c r="D474">
        <v>3010</v>
      </c>
      <c r="E474" s="24">
        <v>1141806</v>
      </c>
      <c r="F474" s="24">
        <v>189825</v>
      </c>
      <c r="G474" s="24">
        <v>97232</v>
      </c>
      <c r="H474">
        <v>0</v>
      </c>
      <c r="I474" s="25">
        <v>0</v>
      </c>
      <c r="J474" s="24">
        <v>31887</v>
      </c>
      <c r="K474" s="24">
        <v>3850</v>
      </c>
      <c r="L474" s="17">
        <v>194217478.90000001</v>
      </c>
      <c r="M474" s="17">
        <v>187104027</v>
      </c>
      <c r="N474" s="17">
        <v>104985302</v>
      </c>
      <c r="O474" s="17">
        <v>0</v>
      </c>
      <c r="P474" s="17">
        <v>170.1</v>
      </c>
      <c r="Q474" s="17">
        <v>43072589</v>
      </c>
      <c r="R474" s="17">
        <v>-30496.41</v>
      </c>
    </row>
    <row r="475" spans="1:18" x14ac:dyDescent="0.45">
      <c r="A475">
        <v>3</v>
      </c>
      <c r="B475">
        <v>2022</v>
      </c>
      <c r="C475" t="s">
        <v>27</v>
      </c>
      <c r="D475" t="s">
        <v>28</v>
      </c>
      <c r="E475" s="24">
        <v>1059531</v>
      </c>
      <c r="F475" s="24">
        <v>111101</v>
      </c>
      <c r="G475" s="24">
        <v>6681</v>
      </c>
      <c r="H475">
        <v>0</v>
      </c>
      <c r="I475" s="25">
        <v>0</v>
      </c>
      <c r="J475" s="24">
        <v>39135</v>
      </c>
      <c r="K475" s="24">
        <v>1164</v>
      </c>
      <c r="L475" s="17">
        <v>155831672</v>
      </c>
      <c r="M475" s="17">
        <v>150451954</v>
      </c>
      <c r="N475" s="17">
        <v>15926491</v>
      </c>
      <c r="O475" s="17">
        <v>0</v>
      </c>
      <c r="P475" s="17">
        <v>147.08000000000001</v>
      </c>
      <c r="Q475" s="17">
        <v>64400201</v>
      </c>
      <c r="R475" s="17">
        <v>1405830</v>
      </c>
    </row>
    <row r="476" spans="1:18" x14ac:dyDescent="0.45">
      <c r="A476">
        <v>6</v>
      </c>
      <c r="B476">
        <v>2022</v>
      </c>
      <c r="C476" t="s">
        <v>27</v>
      </c>
      <c r="D476" t="s">
        <v>28</v>
      </c>
      <c r="E476" s="24">
        <v>1061913</v>
      </c>
      <c r="F476" s="24">
        <v>119267</v>
      </c>
      <c r="G476" s="24">
        <v>6768</v>
      </c>
      <c r="I476" s="25">
        <v>0</v>
      </c>
      <c r="J476" s="24">
        <v>37227</v>
      </c>
      <c r="K476" s="24">
        <v>1138</v>
      </c>
      <c r="L476" s="17">
        <v>193725153.30000001</v>
      </c>
      <c r="M476" s="17">
        <v>159319955.59999999</v>
      </c>
      <c r="N476" s="17">
        <v>13550433</v>
      </c>
      <c r="O476" s="17"/>
      <c r="P476" s="17">
        <v>182.43</v>
      </c>
      <c r="Q476" s="17">
        <v>63399646</v>
      </c>
      <c r="R476" s="17">
        <v>1497192.06</v>
      </c>
    </row>
    <row r="477" spans="1:18" x14ac:dyDescent="0.45">
      <c r="A477">
        <v>6</v>
      </c>
      <c r="B477">
        <v>2022</v>
      </c>
      <c r="C477" t="s">
        <v>26</v>
      </c>
      <c r="D477">
        <v>1002</v>
      </c>
      <c r="E477" s="24">
        <v>3033885</v>
      </c>
      <c r="F477" s="24">
        <v>387709</v>
      </c>
      <c r="G477" s="24">
        <v>141622</v>
      </c>
      <c r="H477">
        <v>0</v>
      </c>
      <c r="I477" s="25">
        <v>0</v>
      </c>
      <c r="J477" s="24">
        <v>116593</v>
      </c>
      <c r="K477" s="24">
        <v>7848</v>
      </c>
      <c r="L477" s="17">
        <v>439750132.69999999</v>
      </c>
      <c r="M477" s="17">
        <v>837792139.60000002</v>
      </c>
      <c r="N477" s="17">
        <v>101287949.90000001</v>
      </c>
      <c r="O477" s="17">
        <v>0</v>
      </c>
      <c r="P477" s="17">
        <v>144.94999999999999</v>
      </c>
      <c r="Q477" s="17">
        <v>164118573.80000001</v>
      </c>
      <c r="R477" s="17">
        <v>5684628.1299999999</v>
      </c>
    </row>
    <row r="478" spans="1:18" x14ac:dyDescent="0.45">
      <c r="A478">
        <v>6</v>
      </c>
      <c r="B478">
        <v>2022</v>
      </c>
      <c r="C478" t="s">
        <v>21</v>
      </c>
      <c r="D478">
        <v>1003</v>
      </c>
      <c r="E478" s="24">
        <v>538663</v>
      </c>
      <c r="F478" s="24">
        <v>54862</v>
      </c>
      <c r="G478" s="24">
        <v>16898</v>
      </c>
      <c r="H478">
        <v>0</v>
      </c>
      <c r="I478" s="25">
        <v>0</v>
      </c>
      <c r="J478" s="24">
        <v>7877</v>
      </c>
      <c r="K478">
        <v>744</v>
      </c>
      <c r="L478" s="17">
        <v>48750293.100000001</v>
      </c>
      <c r="M478" s="17">
        <v>76166030</v>
      </c>
      <c r="N478" s="17">
        <v>10834963</v>
      </c>
      <c r="O478" s="17">
        <v>0</v>
      </c>
      <c r="P478" s="17">
        <v>90.5</v>
      </c>
      <c r="Q478" s="17">
        <v>10609495</v>
      </c>
      <c r="R478" s="17">
        <v>557967.21</v>
      </c>
    </row>
    <row r="479" spans="1:18" x14ac:dyDescent="0.45">
      <c r="A479">
        <v>6</v>
      </c>
      <c r="B479">
        <v>2022</v>
      </c>
      <c r="C479" t="s">
        <v>25</v>
      </c>
      <c r="D479">
        <v>1004</v>
      </c>
      <c r="E479" s="24">
        <v>1513489</v>
      </c>
      <c r="F479" s="24">
        <v>240430</v>
      </c>
      <c r="G479" s="24">
        <v>62029</v>
      </c>
      <c r="H479" s="24">
        <v>4505</v>
      </c>
      <c r="I479" s="25">
        <v>0.29765660668799998</v>
      </c>
      <c r="J479" s="24">
        <v>48020</v>
      </c>
      <c r="K479" s="24">
        <v>4813</v>
      </c>
      <c r="L479" s="17">
        <v>167507241.5</v>
      </c>
      <c r="M479" s="17">
        <v>386988378</v>
      </c>
      <c r="N479" s="17">
        <v>54727810</v>
      </c>
      <c r="O479" s="17">
        <v>16634774</v>
      </c>
      <c r="P479" s="17">
        <v>110.68</v>
      </c>
      <c r="Q479" s="17">
        <v>80230983</v>
      </c>
      <c r="R479" s="17">
        <v>4895017.43</v>
      </c>
    </row>
    <row r="480" spans="1:18" x14ac:dyDescent="0.45">
      <c r="A480">
        <v>6</v>
      </c>
      <c r="B480">
        <v>2022</v>
      </c>
      <c r="C480" t="s">
        <v>19</v>
      </c>
      <c r="D480">
        <v>1006</v>
      </c>
      <c r="E480" s="24">
        <v>208170</v>
      </c>
      <c r="F480" s="24">
        <v>19238</v>
      </c>
      <c r="G480" s="24">
        <v>15643</v>
      </c>
      <c r="H480">
        <v>87</v>
      </c>
      <c r="I480" s="25">
        <v>4.1792765528E-2</v>
      </c>
      <c r="J480" s="24">
        <v>5759</v>
      </c>
      <c r="K480">
        <v>234</v>
      </c>
      <c r="L480" s="17">
        <v>43283146.719999999</v>
      </c>
      <c r="M480" s="17">
        <v>24799767.739999998</v>
      </c>
      <c r="N480" s="17">
        <v>9977531.8900000006</v>
      </c>
      <c r="O480" s="17">
        <v>628711.73</v>
      </c>
      <c r="P480" s="17">
        <v>207.92</v>
      </c>
      <c r="Q480" s="17">
        <v>8211482.7699999996</v>
      </c>
      <c r="R480" s="17">
        <v>570313.64</v>
      </c>
    </row>
    <row r="481" spans="1:18" x14ac:dyDescent="0.45">
      <c r="A481">
        <v>6</v>
      </c>
      <c r="B481">
        <v>2022</v>
      </c>
      <c r="C481" t="s">
        <v>18</v>
      </c>
      <c r="D481">
        <v>1001</v>
      </c>
      <c r="E481" s="24">
        <v>271054</v>
      </c>
      <c r="F481" s="24">
        <v>60188</v>
      </c>
      <c r="G481">
        <v>0</v>
      </c>
      <c r="H481">
        <v>0</v>
      </c>
      <c r="I481" s="25">
        <v>0</v>
      </c>
      <c r="J481" s="24">
        <v>8183</v>
      </c>
      <c r="K481">
        <v>862</v>
      </c>
      <c r="L481" s="17">
        <v>35209563.07</v>
      </c>
      <c r="M481" s="17">
        <v>59718799.369999997</v>
      </c>
      <c r="N481" s="17">
        <v>0</v>
      </c>
      <c r="O481" s="17">
        <v>0</v>
      </c>
      <c r="P481" s="17">
        <v>129.9</v>
      </c>
      <c r="Q481" s="17">
        <v>4808923.21</v>
      </c>
      <c r="R481" s="17">
        <v>1357996.99</v>
      </c>
    </row>
    <row r="482" spans="1:18" x14ac:dyDescent="0.45">
      <c r="A482">
        <v>6</v>
      </c>
      <c r="B482">
        <v>2022</v>
      </c>
      <c r="C482" t="s">
        <v>24</v>
      </c>
      <c r="D482">
        <v>1005</v>
      </c>
      <c r="E482" s="24">
        <v>1029995</v>
      </c>
      <c r="F482" s="24">
        <v>108363</v>
      </c>
      <c r="G482" s="24">
        <v>73491</v>
      </c>
      <c r="H482" s="24">
        <v>1574</v>
      </c>
      <c r="I482" s="25">
        <v>0.152816275807</v>
      </c>
      <c r="J482" s="24">
        <v>35658</v>
      </c>
      <c r="K482" s="24">
        <v>2645</v>
      </c>
      <c r="L482" s="17">
        <v>82765708.849999994</v>
      </c>
      <c r="M482" s="17">
        <v>74015138.260000005</v>
      </c>
      <c r="N482" s="17">
        <v>37206963.899999999</v>
      </c>
      <c r="O482" s="17">
        <v>4143829.39</v>
      </c>
      <c r="P482" s="17">
        <v>80.36</v>
      </c>
      <c r="Q482" s="17">
        <v>30879927.32</v>
      </c>
      <c r="R482" s="17">
        <v>1020968.79</v>
      </c>
    </row>
    <row r="483" spans="1:18" x14ac:dyDescent="0.45">
      <c r="A483">
        <v>6</v>
      </c>
      <c r="B483">
        <v>2022</v>
      </c>
      <c r="C483" t="s">
        <v>22</v>
      </c>
      <c r="D483">
        <v>1007</v>
      </c>
      <c r="E483" s="24">
        <v>648052</v>
      </c>
      <c r="F483" s="24">
        <v>69270</v>
      </c>
      <c r="G483" s="24">
        <v>40189</v>
      </c>
      <c r="H483">
        <v>397</v>
      </c>
      <c r="I483" s="25">
        <v>6.1260516130999997E-2</v>
      </c>
      <c r="J483" s="24">
        <v>19692</v>
      </c>
      <c r="K483" s="24">
        <v>1413</v>
      </c>
      <c r="L483" s="17">
        <v>62482977.82</v>
      </c>
      <c r="M483" s="17">
        <v>66568107.600000001</v>
      </c>
      <c r="N483" s="17">
        <v>26075291.039999999</v>
      </c>
      <c r="O483" s="17">
        <v>1449967.43</v>
      </c>
      <c r="P483" s="17">
        <v>96.42</v>
      </c>
      <c r="Q483" s="17">
        <v>21623167.809999999</v>
      </c>
      <c r="R483" s="17">
        <v>1027839.66</v>
      </c>
    </row>
    <row r="484" spans="1:18" x14ac:dyDescent="0.45">
      <c r="A484">
        <v>6</v>
      </c>
      <c r="B484">
        <v>2022</v>
      </c>
      <c r="C484" t="s">
        <v>20</v>
      </c>
      <c r="D484">
        <v>3120</v>
      </c>
      <c r="E484" s="24">
        <v>512872</v>
      </c>
      <c r="F484" s="24">
        <v>63288</v>
      </c>
      <c r="G484" s="24">
        <v>29364</v>
      </c>
      <c r="H484" s="24">
        <v>4383</v>
      </c>
      <c r="I484" s="25">
        <v>0.85459919823999997</v>
      </c>
      <c r="J484" s="24">
        <v>33042</v>
      </c>
      <c r="K484" s="24">
        <v>1997</v>
      </c>
      <c r="L484" s="17">
        <v>24881933</v>
      </c>
      <c r="M484" s="17">
        <v>43815542</v>
      </c>
      <c r="N484" s="17">
        <v>21190064</v>
      </c>
      <c r="O484" s="17">
        <v>6579647</v>
      </c>
      <c r="P484" s="17">
        <v>48.51</v>
      </c>
      <c r="Q484" s="17">
        <v>25865653</v>
      </c>
      <c r="R484" s="17">
        <v>320919</v>
      </c>
    </row>
    <row r="485" spans="1:18" x14ac:dyDescent="0.45">
      <c r="A485">
        <v>6</v>
      </c>
      <c r="B485">
        <v>2022</v>
      </c>
      <c r="C485" t="s">
        <v>23</v>
      </c>
      <c r="D485">
        <v>3010</v>
      </c>
      <c r="E485" s="24">
        <v>1112024</v>
      </c>
      <c r="F485" s="24">
        <v>198540</v>
      </c>
      <c r="G485" s="24">
        <v>98020</v>
      </c>
      <c r="H485">
        <v>800</v>
      </c>
      <c r="I485" s="25">
        <v>7.1940893362000005E-2</v>
      </c>
      <c r="J485" s="24">
        <v>30967</v>
      </c>
      <c r="K485" s="24">
        <v>4277</v>
      </c>
      <c r="L485" s="17">
        <v>70918789.140000001</v>
      </c>
      <c r="M485" s="17">
        <v>216548726</v>
      </c>
      <c r="N485" s="17">
        <v>112700020</v>
      </c>
      <c r="O485" s="17">
        <v>1653598</v>
      </c>
      <c r="P485" s="17">
        <v>63.77</v>
      </c>
      <c r="Q485" s="17">
        <v>42015255</v>
      </c>
      <c r="R485" s="17">
        <v>2029561.91</v>
      </c>
    </row>
    <row r="486" spans="1:18" x14ac:dyDescent="0.45">
      <c r="A486">
        <v>9</v>
      </c>
      <c r="B486">
        <v>2022</v>
      </c>
      <c r="C486" t="s">
        <v>27</v>
      </c>
      <c r="D486" t="s">
        <v>28</v>
      </c>
      <c r="E486" s="24">
        <v>1064558</v>
      </c>
      <c r="F486" s="24">
        <v>119248</v>
      </c>
      <c r="G486" s="24">
        <v>8183</v>
      </c>
      <c r="H486" s="24">
        <v>5673</v>
      </c>
      <c r="I486" s="25">
        <v>0.53289722119399996</v>
      </c>
      <c r="J486" s="24">
        <v>50136</v>
      </c>
      <c r="K486" s="24">
        <v>1259</v>
      </c>
      <c r="L486" s="17">
        <v>307017089.69999999</v>
      </c>
      <c r="M486" s="17">
        <v>134633135</v>
      </c>
      <c r="N486" s="17">
        <v>19477187</v>
      </c>
      <c r="O486" s="17">
        <v>15672643.779999999</v>
      </c>
      <c r="P486" s="17">
        <v>288.39999999999998</v>
      </c>
      <c r="Q486" s="17">
        <v>112728330</v>
      </c>
      <c r="R486" s="17">
        <v>1831850.31</v>
      </c>
    </row>
    <row r="487" spans="1:18" x14ac:dyDescent="0.45">
      <c r="A487">
        <v>9</v>
      </c>
      <c r="B487">
        <v>2022</v>
      </c>
      <c r="C487" t="s">
        <v>26</v>
      </c>
      <c r="D487">
        <v>1002</v>
      </c>
      <c r="E487" s="24">
        <v>3056522</v>
      </c>
      <c r="F487" s="24">
        <v>392984</v>
      </c>
      <c r="G487" s="24">
        <v>171781</v>
      </c>
      <c r="H487">
        <v>0</v>
      </c>
      <c r="I487" s="25">
        <v>0</v>
      </c>
      <c r="J487" s="24">
        <v>126498</v>
      </c>
      <c r="K487" s="24">
        <v>6854</v>
      </c>
      <c r="L487" s="17">
        <v>478089420</v>
      </c>
      <c r="M487" s="17">
        <v>621740418</v>
      </c>
      <c r="N487" s="17">
        <v>108709108.5</v>
      </c>
      <c r="O487" s="17">
        <v>0</v>
      </c>
      <c r="P487" s="17">
        <v>156.41999999999999</v>
      </c>
      <c r="Q487" s="17">
        <v>133392138.8</v>
      </c>
      <c r="R487" s="17">
        <v>-36058962.450000003</v>
      </c>
    </row>
    <row r="488" spans="1:18" x14ac:dyDescent="0.45">
      <c r="A488">
        <v>9</v>
      </c>
      <c r="B488">
        <v>2022</v>
      </c>
      <c r="C488" t="s">
        <v>21</v>
      </c>
      <c r="D488">
        <v>1003</v>
      </c>
      <c r="E488" s="24">
        <v>539470</v>
      </c>
      <c r="F488" s="24">
        <v>52587</v>
      </c>
      <c r="G488" s="24">
        <v>13524</v>
      </c>
      <c r="H488">
        <v>796</v>
      </c>
      <c r="I488" s="25">
        <v>0.147552227186</v>
      </c>
      <c r="J488" s="24">
        <v>8700</v>
      </c>
      <c r="K488">
        <v>750</v>
      </c>
      <c r="L488" s="17">
        <v>42398049.670000002</v>
      </c>
      <c r="M488" s="17">
        <v>57254176.020000003</v>
      </c>
      <c r="N488" s="17">
        <v>8904149</v>
      </c>
      <c r="O488" s="17">
        <v>1999500</v>
      </c>
      <c r="P488" s="17">
        <v>78.59</v>
      </c>
      <c r="Q488" s="17">
        <v>13097568</v>
      </c>
      <c r="R488" s="17">
        <v>485038.44</v>
      </c>
    </row>
    <row r="489" spans="1:18" x14ac:dyDescent="0.45">
      <c r="A489">
        <v>9</v>
      </c>
      <c r="B489">
        <v>2022</v>
      </c>
      <c r="C489" t="s">
        <v>25</v>
      </c>
      <c r="D489">
        <v>1004</v>
      </c>
      <c r="E489" s="24">
        <v>1529646</v>
      </c>
      <c r="F489" s="24">
        <v>239718</v>
      </c>
      <c r="G489" s="24">
        <v>75295</v>
      </c>
      <c r="H489" s="24">
        <v>4925</v>
      </c>
      <c r="I489" s="25">
        <v>0.321969919838</v>
      </c>
      <c r="J489" s="24">
        <v>50627</v>
      </c>
      <c r="K489" s="24">
        <v>6281</v>
      </c>
      <c r="L489" s="17">
        <v>245471866.5</v>
      </c>
      <c r="M489" s="17">
        <v>283589881.10000002</v>
      </c>
      <c r="N489" s="17">
        <v>53904124</v>
      </c>
      <c r="O489" s="17">
        <v>11741844</v>
      </c>
      <c r="P489" s="17">
        <v>160.47999999999999</v>
      </c>
      <c r="Q489" s="17">
        <v>72682743</v>
      </c>
      <c r="R489" s="17">
        <v>8411364.3699999992</v>
      </c>
    </row>
    <row r="490" spans="1:18" x14ac:dyDescent="0.45">
      <c r="A490">
        <v>9</v>
      </c>
      <c r="B490">
        <v>2022</v>
      </c>
      <c r="C490" t="s">
        <v>19</v>
      </c>
      <c r="D490">
        <v>1006</v>
      </c>
      <c r="E490" s="24">
        <v>208895</v>
      </c>
      <c r="F490" s="24">
        <v>16879</v>
      </c>
      <c r="G490" s="24">
        <v>16383</v>
      </c>
      <c r="H490" s="24">
        <v>1248</v>
      </c>
      <c r="I490" s="25">
        <v>0.59742933052500002</v>
      </c>
      <c r="J490" s="24">
        <v>7267</v>
      </c>
      <c r="K490">
        <v>102</v>
      </c>
      <c r="L490" s="17">
        <v>55030178.75</v>
      </c>
      <c r="M490" s="17">
        <v>17360453.73</v>
      </c>
      <c r="N490" s="17">
        <v>10308198.67</v>
      </c>
      <c r="O490" s="17">
        <v>2471927.21</v>
      </c>
      <c r="P490" s="17">
        <v>263.43</v>
      </c>
      <c r="Q490" s="17">
        <v>10738776.73</v>
      </c>
      <c r="R490" s="17">
        <v>334982.55</v>
      </c>
    </row>
    <row r="491" spans="1:18" x14ac:dyDescent="0.45">
      <c r="A491">
        <v>9</v>
      </c>
      <c r="B491">
        <v>2022</v>
      </c>
      <c r="C491" t="s">
        <v>18</v>
      </c>
      <c r="D491">
        <v>1001</v>
      </c>
      <c r="E491" s="24">
        <v>250805</v>
      </c>
      <c r="F491" s="24">
        <v>57892</v>
      </c>
      <c r="G491">
        <v>0</v>
      </c>
      <c r="H491">
        <v>0</v>
      </c>
      <c r="I491" s="25">
        <v>0</v>
      </c>
      <c r="J491" s="24">
        <v>5433</v>
      </c>
      <c r="K491">
        <v>972</v>
      </c>
      <c r="L491" s="17">
        <v>43326794.920000002</v>
      </c>
      <c r="M491" s="17">
        <v>62114234.359999999</v>
      </c>
      <c r="N491" s="17">
        <v>0</v>
      </c>
      <c r="O491" s="17">
        <v>0</v>
      </c>
      <c r="P491" s="17">
        <v>172.75</v>
      </c>
      <c r="Q491" s="17">
        <v>9326115.4499999993</v>
      </c>
      <c r="R491" s="17">
        <v>1557401.49</v>
      </c>
    </row>
    <row r="492" spans="1:18" x14ac:dyDescent="0.45">
      <c r="A492">
        <v>9</v>
      </c>
      <c r="B492">
        <v>2022</v>
      </c>
      <c r="C492" t="s">
        <v>24</v>
      </c>
      <c r="D492">
        <v>1005</v>
      </c>
      <c r="E492" s="24">
        <v>1030732</v>
      </c>
      <c r="F492" s="24">
        <v>110514</v>
      </c>
      <c r="G492" s="24">
        <v>78564</v>
      </c>
      <c r="H492">
        <v>64</v>
      </c>
      <c r="I492" s="25">
        <v>6.2091794960000002E-3</v>
      </c>
      <c r="J492" s="24">
        <v>34637</v>
      </c>
      <c r="K492" s="24">
        <v>3134</v>
      </c>
      <c r="L492" s="17">
        <v>102802236.09999999</v>
      </c>
      <c r="M492" s="17">
        <v>59527136.229999997</v>
      </c>
      <c r="N492" s="17">
        <v>44026141.850000001</v>
      </c>
      <c r="O492" s="17">
        <v>156392.32999999999</v>
      </c>
      <c r="P492" s="17">
        <v>99.74</v>
      </c>
      <c r="Q492" s="17">
        <v>27172440.18</v>
      </c>
      <c r="R492" s="17">
        <v>3068931.55</v>
      </c>
    </row>
    <row r="493" spans="1:18" x14ac:dyDescent="0.45">
      <c r="A493">
        <v>9</v>
      </c>
      <c r="B493">
        <v>2022</v>
      </c>
      <c r="C493" t="s">
        <v>22</v>
      </c>
      <c r="D493">
        <v>1007</v>
      </c>
      <c r="E493" s="24">
        <v>648803</v>
      </c>
      <c r="F493" s="24">
        <v>73388</v>
      </c>
      <c r="G493" s="24">
        <v>42200</v>
      </c>
      <c r="H493">
        <v>26</v>
      </c>
      <c r="I493" s="25">
        <v>4.0073797439999998E-3</v>
      </c>
      <c r="J493" s="24">
        <v>18886</v>
      </c>
      <c r="K493" s="24">
        <v>1642</v>
      </c>
      <c r="L493" s="17">
        <v>53490077.960000001</v>
      </c>
      <c r="M493" s="17">
        <v>47658980</v>
      </c>
      <c r="N493" s="17">
        <v>34409722.229999997</v>
      </c>
      <c r="O493" s="17">
        <v>49291.61</v>
      </c>
      <c r="P493" s="17">
        <v>82.44</v>
      </c>
      <c r="Q493" s="17">
        <v>17573753.359999999</v>
      </c>
      <c r="R493" s="17">
        <v>2016222.05</v>
      </c>
    </row>
    <row r="494" spans="1:18" x14ac:dyDescent="0.45">
      <c r="A494">
        <v>9</v>
      </c>
      <c r="B494">
        <v>2022</v>
      </c>
      <c r="C494" t="s">
        <v>20</v>
      </c>
      <c r="D494">
        <v>3120</v>
      </c>
      <c r="E494" s="24">
        <v>507947</v>
      </c>
      <c r="F494" s="24">
        <v>64236</v>
      </c>
      <c r="G494" s="24">
        <v>11382</v>
      </c>
      <c r="H494" s="24">
        <v>1187</v>
      </c>
      <c r="I494" s="25">
        <v>0.23368579792800001</v>
      </c>
      <c r="J494" s="24">
        <v>23969</v>
      </c>
      <c r="K494" s="24">
        <v>1930</v>
      </c>
      <c r="L494" s="17">
        <v>21284661</v>
      </c>
      <c r="M494" s="17">
        <v>33350147</v>
      </c>
      <c r="N494" s="17">
        <v>8483122</v>
      </c>
      <c r="O494" s="17">
        <v>2534395</v>
      </c>
      <c r="P494" s="17">
        <v>41.9</v>
      </c>
      <c r="Q494" s="17">
        <v>19028420</v>
      </c>
      <c r="R494" s="17">
        <v>347522</v>
      </c>
    </row>
    <row r="495" spans="1:18" x14ac:dyDescent="0.45">
      <c r="A495">
        <v>9</v>
      </c>
      <c r="B495">
        <v>2022</v>
      </c>
      <c r="C495" t="s">
        <v>23</v>
      </c>
      <c r="D495">
        <v>3010</v>
      </c>
      <c r="E495" s="24">
        <v>1151443</v>
      </c>
      <c r="F495" s="24">
        <v>185531</v>
      </c>
      <c r="G495" s="24">
        <v>88096</v>
      </c>
      <c r="H495">
        <v>654</v>
      </c>
      <c r="I495" s="25">
        <v>5.6798295704000003E-2</v>
      </c>
      <c r="J495" s="24">
        <v>32130</v>
      </c>
      <c r="K495" s="24">
        <v>4357</v>
      </c>
      <c r="L495" s="17">
        <v>62078032.390000001</v>
      </c>
      <c r="M495" s="17">
        <v>161311317</v>
      </c>
      <c r="N495" s="17">
        <v>98490803</v>
      </c>
      <c r="O495" s="17">
        <v>1762714</v>
      </c>
      <c r="P495" s="17">
        <v>53.91</v>
      </c>
      <c r="Q495" s="17">
        <v>49902529</v>
      </c>
      <c r="R495" s="17">
        <v>1990978.33</v>
      </c>
    </row>
    <row r="496" spans="1:18" x14ac:dyDescent="0.45">
      <c r="A496">
        <v>12</v>
      </c>
      <c r="B496">
        <v>2022</v>
      </c>
      <c r="C496" t="s">
        <v>27</v>
      </c>
      <c r="D496" t="s">
        <v>28</v>
      </c>
      <c r="E496" s="24">
        <v>1064411</v>
      </c>
      <c r="F496" s="24">
        <v>126457</v>
      </c>
      <c r="G496" s="24">
        <v>9921</v>
      </c>
      <c r="H496">
        <v>936</v>
      </c>
      <c r="I496" s="25">
        <v>8.7935957068999995E-2</v>
      </c>
      <c r="J496" s="24">
        <v>55041</v>
      </c>
      <c r="K496" s="24">
        <v>1402</v>
      </c>
      <c r="L496" s="17">
        <v>164705636.80000001</v>
      </c>
      <c r="M496" s="17">
        <v>134846565.69999999</v>
      </c>
      <c r="N496" s="17">
        <v>20963293</v>
      </c>
      <c r="O496" s="17">
        <v>3469018.99</v>
      </c>
      <c r="P496" s="17">
        <v>154.74</v>
      </c>
      <c r="Q496" s="17">
        <v>107345981</v>
      </c>
      <c r="R496" s="17">
        <v>1822663.48</v>
      </c>
    </row>
    <row r="497" spans="1:18" x14ac:dyDescent="0.45">
      <c r="A497">
        <v>12</v>
      </c>
      <c r="B497">
        <v>2022</v>
      </c>
      <c r="C497" t="s">
        <v>26</v>
      </c>
      <c r="D497">
        <v>1002</v>
      </c>
      <c r="E497" s="24">
        <v>3065707</v>
      </c>
      <c r="F497" s="24">
        <v>439340</v>
      </c>
      <c r="G497" s="24">
        <v>152464</v>
      </c>
      <c r="H497" s="24">
        <v>3015</v>
      </c>
      <c r="I497" s="25">
        <v>9.8345993273000004E-2</v>
      </c>
      <c r="J497" s="24">
        <v>131050</v>
      </c>
      <c r="K497" s="24">
        <v>8076</v>
      </c>
      <c r="L497" s="17">
        <v>569226065.70000005</v>
      </c>
      <c r="M497" s="17">
        <v>673050012</v>
      </c>
      <c r="N497" s="17">
        <v>101858605.3</v>
      </c>
      <c r="O497" s="17">
        <v>9424557.3399999999</v>
      </c>
      <c r="P497" s="17">
        <v>185.68</v>
      </c>
      <c r="Q497" s="17">
        <v>151942540.5</v>
      </c>
      <c r="R497" s="17">
        <v>5575450.4400000004</v>
      </c>
    </row>
    <row r="498" spans="1:18" x14ac:dyDescent="0.45">
      <c r="A498">
        <v>12</v>
      </c>
      <c r="B498">
        <v>2022</v>
      </c>
      <c r="C498" t="s">
        <v>21</v>
      </c>
      <c r="D498">
        <v>1003</v>
      </c>
      <c r="E498" s="24">
        <v>545370</v>
      </c>
      <c r="F498" s="24">
        <v>46648</v>
      </c>
      <c r="G498" s="24">
        <v>14917</v>
      </c>
      <c r="H498">
        <v>30</v>
      </c>
      <c r="I498" s="25">
        <v>5.5008526319999997E-3</v>
      </c>
      <c r="J498" s="24">
        <v>8271</v>
      </c>
      <c r="K498" s="24">
        <v>1088</v>
      </c>
      <c r="L498" s="17">
        <v>122388708.8</v>
      </c>
      <c r="M498" s="17">
        <v>48646286.170000002</v>
      </c>
      <c r="N498" s="17">
        <v>10053168</v>
      </c>
      <c r="O498" s="17">
        <v>56485</v>
      </c>
      <c r="P498" s="17">
        <v>224.41</v>
      </c>
      <c r="Q498" s="17">
        <v>12062227</v>
      </c>
      <c r="R498" s="17">
        <v>1238710.8600000001</v>
      </c>
    </row>
    <row r="499" spans="1:18" x14ac:dyDescent="0.45">
      <c r="A499">
        <v>12</v>
      </c>
      <c r="B499">
        <v>2022</v>
      </c>
      <c r="C499" t="s">
        <v>25</v>
      </c>
      <c r="D499">
        <v>1004</v>
      </c>
      <c r="E499" s="24">
        <v>1489812</v>
      </c>
      <c r="F499" s="24">
        <v>245260</v>
      </c>
      <c r="G499" s="24">
        <v>54967</v>
      </c>
      <c r="H499">
        <v>30</v>
      </c>
      <c r="I499" s="25">
        <v>2.0136768930000002E-3</v>
      </c>
      <c r="J499" s="24">
        <v>47611</v>
      </c>
      <c r="K499" s="24">
        <v>6489</v>
      </c>
      <c r="L499" s="17">
        <v>235027372.19999999</v>
      </c>
      <c r="M499" s="17">
        <v>289431844.10000002</v>
      </c>
      <c r="N499" s="17">
        <v>40758181</v>
      </c>
      <c r="O499" s="17">
        <v>85579</v>
      </c>
      <c r="P499" s="17">
        <v>157.76</v>
      </c>
      <c r="Q499" s="17">
        <v>62317238</v>
      </c>
      <c r="R499" s="17">
        <v>7245149.9100000001</v>
      </c>
    </row>
    <row r="500" spans="1:18" x14ac:dyDescent="0.45">
      <c r="A500">
        <v>12</v>
      </c>
      <c r="B500">
        <v>2022</v>
      </c>
      <c r="C500" t="s">
        <v>19</v>
      </c>
      <c r="D500">
        <v>1006</v>
      </c>
      <c r="E500" s="24">
        <v>209049</v>
      </c>
      <c r="F500" s="24">
        <v>18749</v>
      </c>
      <c r="G500" s="24">
        <v>14105</v>
      </c>
      <c r="H500">
        <v>390</v>
      </c>
      <c r="I500" s="25">
        <v>0.18655913206999999</v>
      </c>
      <c r="J500" s="24">
        <v>7786</v>
      </c>
      <c r="K500">
        <v>232</v>
      </c>
      <c r="L500" s="17">
        <v>59971492.240000002</v>
      </c>
      <c r="M500" s="17">
        <v>18300337.530000001</v>
      </c>
      <c r="N500" s="17">
        <v>8676780.3399999999</v>
      </c>
      <c r="O500" s="17">
        <v>712261.75</v>
      </c>
      <c r="P500" s="17">
        <v>286.88</v>
      </c>
      <c r="Q500" s="17">
        <v>11255960.470000001</v>
      </c>
      <c r="R500" s="17">
        <v>471874.06</v>
      </c>
    </row>
    <row r="501" spans="1:18" x14ac:dyDescent="0.45">
      <c r="A501">
        <v>12</v>
      </c>
      <c r="B501">
        <v>2022</v>
      </c>
      <c r="C501" t="s">
        <v>24</v>
      </c>
      <c r="D501">
        <v>1005</v>
      </c>
      <c r="E501" s="24">
        <v>1030748</v>
      </c>
      <c r="F501" s="24">
        <v>115108</v>
      </c>
      <c r="G501" s="24">
        <v>68862</v>
      </c>
      <c r="H501">
        <v>3</v>
      </c>
      <c r="I501" s="25">
        <v>2.9105077100000001E-4</v>
      </c>
      <c r="J501" s="24">
        <v>36795</v>
      </c>
      <c r="K501" s="24">
        <v>2602</v>
      </c>
      <c r="L501" s="17">
        <v>123960336.90000001</v>
      </c>
      <c r="M501" s="17">
        <v>66694535.960000001</v>
      </c>
      <c r="N501" s="17">
        <v>30761229.23</v>
      </c>
      <c r="O501" s="17">
        <v>1812.35</v>
      </c>
      <c r="P501" s="17">
        <v>120.26</v>
      </c>
      <c r="Q501" s="17">
        <v>25827215.82</v>
      </c>
      <c r="R501" s="17">
        <v>1191898.3700000001</v>
      </c>
    </row>
    <row r="502" spans="1:18" x14ac:dyDescent="0.45">
      <c r="A502">
        <v>12</v>
      </c>
      <c r="B502">
        <v>2022</v>
      </c>
      <c r="C502" t="s">
        <v>22</v>
      </c>
      <c r="D502">
        <v>1007</v>
      </c>
      <c r="E502" s="24">
        <v>649710</v>
      </c>
      <c r="F502" s="24">
        <v>68122</v>
      </c>
      <c r="G502" s="24">
        <v>41584</v>
      </c>
      <c r="H502">
        <v>0</v>
      </c>
      <c r="I502" s="25">
        <v>0</v>
      </c>
      <c r="J502" s="24">
        <v>20890</v>
      </c>
      <c r="K502" s="24">
        <v>2108</v>
      </c>
      <c r="L502" s="17">
        <v>72793040.280000001</v>
      </c>
      <c r="M502" s="17">
        <v>53071713.409999996</v>
      </c>
      <c r="N502" s="17">
        <v>24491556.41</v>
      </c>
      <c r="O502" s="17">
        <v>0</v>
      </c>
      <c r="P502" s="17">
        <v>112.04</v>
      </c>
      <c r="Q502" s="17">
        <v>17231834.449999999</v>
      </c>
      <c r="R502" s="17">
        <v>1258473.8700000001</v>
      </c>
    </row>
    <row r="503" spans="1:18" x14ac:dyDescent="0.45">
      <c r="A503">
        <v>12</v>
      </c>
      <c r="B503">
        <v>2022</v>
      </c>
      <c r="C503" t="s">
        <v>20</v>
      </c>
      <c r="D503">
        <v>3120</v>
      </c>
      <c r="E503" s="24">
        <v>511549</v>
      </c>
      <c r="F503" s="24">
        <v>60167</v>
      </c>
      <c r="G503" s="24">
        <v>14174</v>
      </c>
      <c r="H503">
        <v>0</v>
      </c>
      <c r="I503" s="25">
        <v>0</v>
      </c>
      <c r="J503" s="24">
        <v>16856</v>
      </c>
      <c r="K503" s="24">
        <v>1666</v>
      </c>
      <c r="L503" s="17">
        <v>72700755</v>
      </c>
      <c r="M503" s="17">
        <v>36485097</v>
      </c>
      <c r="N503" s="17">
        <v>9237091</v>
      </c>
      <c r="O503" s="17">
        <v>0</v>
      </c>
      <c r="P503" s="17">
        <v>142.12</v>
      </c>
      <c r="Q503" s="17">
        <v>12986705</v>
      </c>
      <c r="R503" s="17">
        <v>357560</v>
      </c>
    </row>
    <row r="504" spans="1:18" x14ac:dyDescent="0.45">
      <c r="A504">
        <v>12</v>
      </c>
      <c r="B504">
        <v>2022</v>
      </c>
      <c r="C504" t="s">
        <v>18</v>
      </c>
      <c r="D504">
        <v>1001</v>
      </c>
      <c r="E504" s="24">
        <v>275374</v>
      </c>
      <c r="F504" s="24">
        <v>63183</v>
      </c>
      <c r="G504">
        <v>0</v>
      </c>
      <c r="H504">
        <v>0</v>
      </c>
      <c r="I504" s="25">
        <v>0</v>
      </c>
      <c r="J504" s="24">
        <v>8515</v>
      </c>
      <c r="K504" s="24">
        <v>1078</v>
      </c>
      <c r="L504" s="17">
        <v>62948567.210000001</v>
      </c>
      <c r="M504" s="17">
        <v>74957191.739999995</v>
      </c>
      <c r="N504" s="17">
        <v>0</v>
      </c>
      <c r="O504" s="17">
        <v>0</v>
      </c>
      <c r="P504" s="17">
        <v>228.59</v>
      </c>
      <c r="Q504" s="17">
        <v>14315230.24</v>
      </c>
      <c r="R504" s="17">
        <v>1242585.9099999999</v>
      </c>
    </row>
    <row r="505" spans="1:18" x14ac:dyDescent="0.45">
      <c r="A505">
        <v>12</v>
      </c>
      <c r="B505">
        <v>2022</v>
      </c>
      <c r="C505" t="s">
        <v>23</v>
      </c>
      <c r="D505">
        <v>3010</v>
      </c>
      <c r="E505" s="24">
        <v>1138931</v>
      </c>
      <c r="F505" s="24">
        <v>179101</v>
      </c>
      <c r="G505" s="24">
        <v>99750</v>
      </c>
      <c r="H505">
        <v>131</v>
      </c>
      <c r="I505" s="25">
        <v>1.150201373E-2</v>
      </c>
      <c r="J505" s="24">
        <v>27110</v>
      </c>
      <c r="K505" s="24">
        <v>4316</v>
      </c>
      <c r="L505" s="17">
        <v>179187112</v>
      </c>
      <c r="M505" s="17">
        <v>155078201</v>
      </c>
      <c r="N505" s="17">
        <v>106680266</v>
      </c>
      <c r="O505" s="17">
        <v>526889</v>
      </c>
      <c r="P505" s="17">
        <v>157.33000000000001</v>
      </c>
      <c r="Q505" s="17">
        <v>41207040</v>
      </c>
      <c r="R505" s="17">
        <v>1996787.38</v>
      </c>
    </row>
    <row r="506" spans="1:18" x14ac:dyDescent="0.45">
      <c r="A506">
        <v>3</v>
      </c>
      <c r="B506">
        <v>2023</v>
      </c>
      <c r="C506" t="s">
        <v>27</v>
      </c>
      <c r="D506" t="s">
        <v>28</v>
      </c>
      <c r="E506" s="24">
        <v>1062481</v>
      </c>
      <c r="F506" s="24">
        <v>106121</v>
      </c>
      <c r="G506" s="24">
        <v>8345</v>
      </c>
      <c r="H506">
        <v>885</v>
      </c>
      <c r="I506" s="25">
        <v>8.3295607169000002E-2</v>
      </c>
      <c r="J506" s="24">
        <v>49182</v>
      </c>
      <c r="K506" s="24">
        <v>1939</v>
      </c>
      <c r="L506" s="17">
        <v>132781202</v>
      </c>
      <c r="M506" s="17">
        <v>87961821.620000005</v>
      </c>
      <c r="N506" s="17">
        <v>11609094</v>
      </c>
      <c r="O506" s="17">
        <v>4075216.34</v>
      </c>
      <c r="P506" s="17">
        <v>124.97</v>
      </c>
      <c r="Q506" s="17">
        <v>84542899</v>
      </c>
      <c r="R506" s="17">
        <v>4198236.63</v>
      </c>
    </row>
    <row r="507" spans="1:18" x14ac:dyDescent="0.45">
      <c r="A507">
        <v>3</v>
      </c>
      <c r="B507">
        <v>2023</v>
      </c>
      <c r="C507" t="s">
        <v>26</v>
      </c>
      <c r="D507">
        <v>1002</v>
      </c>
      <c r="E507" s="24">
        <v>3074583</v>
      </c>
      <c r="F507" s="24">
        <v>410321</v>
      </c>
      <c r="G507" s="24">
        <v>131356</v>
      </c>
      <c r="H507">
        <v>0</v>
      </c>
      <c r="I507" s="25">
        <v>0</v>
      </c>
      <c r="J507" s="24">
        <v>146539</v>
      </c>
      <c r="K507" s="24">
        <v>7363</v>
      </c>
      <c r="L507" s="17">
        <v>507735294</v>
      </c>
      <c r="M507" s="17">
        <v>494555595</v>
      </c>
      <c r="N507" s="17">
        <v>54385948.009999998</v>
      </c>
      <c r="O507" s="17">
        <v>0</v>
      </c>
      <c r="P507" s="17">
        <v>165.14</v>
      </c>
      <c r="Q507" s="17">
        <v>145413233.40000001</v>
      </c>
      <c r="R507" s="17">
        <v>10362108.35</v>
      </c>
    </row>
    <row r="508" spans="1:18" x14ac:dyDescent="0.45">
      <c r="A508">
        <v>3</v>
      </c>
      <c r="B508">
        <v>2023</v>
      </c>
      <c r="C508" t="s">
        <v>21</v>
      </c>
      <c r="D508">
        <v>1003</v>
      </c>
      <c r="E508" s="24">
        <v>546135</v>
      </c>
      <c r="F508" s="24">
        <v>51763</v>
      </c>
      <c r="G508" s="24">
        <v>19380</v>
      </c>
      <c r="H508">
        <v>26</v>
      </c>
      <c r="I508" s="25">
        <v>4.7607276589999997E-3</v>
      </c>
      <c r="J508" s="24">
        <v>11084</v>
      </c>
      <c r="K508">
        <v>791</v>
      </c>
      <c r="L508" s="17">
        <v>123848982.09999999</v>
      </c>
      <c r="M508" s="17">
        <v>40138659.579999998</v>
      </c>
      <c r="N508" s="17">
        <v>9727934</v>
      </c>
      <c r="O508" s="17">
        <v>36103</v>
      </c>
      <c r="P508" s="17">
        <v>226.77</v>
      </c>
      <c r="Q508" s="17">
        <v>13629401</v>
      </c>
      <c r="R508" s="17">
        <v>615888.41</v>
      </c>
    </row>
    <row r="509" spans="1:18" x14ac:dyDescent="0.45">
      <c r="A509">
        <v>3</v>
      </c>
      <c r="B509">
        <v>2023</v>
      </c>
      <c r="C509" t="s">
        <v>25</v>
      </c>
      <c r="D509">
        <v>1004</v>
      </c>
      <c r="E509" s="24">
        <v>1506732</v>
      </c>
      <c r="F509" s="24">
        <v>234465</v>
      </c>
      <c r="G509" s="24">
        <v>60744</v>
      </c>
      <c r="H509">
        <v>3</v>
      </c>
      <c r="I509" s="25">
        <v>1.9910640999999999E-4</v>
      </c>
      <c r="J509" s="24">
        <v>52023</v>
      </c>
      <c r="K509" s="24">
        <v>4777</v>
      </c>
      <c r="L509" s="17">
        <v>258914710</v>
      </c>
      <c r="M509" s="17">
        <v>249107177.80000001</v>
      </c>
      <c r="N509" s="17">
        <v>34321456</v>
      </c>
      <c r="O509" s="17">
        <v>2242</v>
      </c>
      <c r="P509" s="17">
        <v>171.84</v>
      </c>
      <c r="Q509" s="17">
        <v>61739303</v>
      </c>
      <c r="R509" s="17">
        <v>3522396.93</v>
      </c>
    </row>
    <row r="510" spans="1:18" x14ac:dyDescent="0.45">
      <c r="A510">
        <v>3</v>
      </c>
      <c r="B510">
        <v>2023</v>
      </c>
      <c r="C510" t="s">
        <v>19</v>
      </c>
      <c r="D510">
        <v>1006</v>
      </c>
      <c r="E510" s="24">
        <v>209770</v>
      </c>
      <c r="F510" s="24">
        <v>18938</v>
      </c>
      <c r="G510" s="24">
        <v>17235</v>
      </c>
      <c r="H510" s="24">
        <v>1070</v>
      </c>
      <c r="I510" s="25">
        <v>0.51008247127799999</v>
      </c>
      <c r="J510" s="24">
        <v>8475</v>
      </c>
      <c r="K510">
        <v>151</v>
      </c>
      <c r="L510" s="17">
        <v>60349205.329999998</v>
      </c>
      <c r="M510" s="17">
        <v>17723616.420000002</v>
      </c>
      <c r="N510" s="17">
        <v>11993874.720000001</v>
      </c>
      <c r="O510" s="17">
        <v>2226580.29</v>
      </c>
      <c r="P510" s="17">
        <v>287.69</v>
      </c>
      <c r="Q510" s="17">
        <v>12170267.01</v>
      </c>
      <c r="R510" s="17">
        <v>410632.34</v>
      </c>
    </row>
    <row r="511" spans="1:18" x14ac:dyDescent="0.45">
      <c r="A511">
        <v>3</v>
      </c>
      <c r="B511">
        <v>2023</v>
      </c>
      <c r="C511" t="s">
        <v>18</v>
      </c>
      <c r="D511">
        <v>1001</v>
      </c>
      <c r="E511" s="24">
        <v>286147</v>
      </c>
      <c r="F511" s="24">
        <v>66214</v>
      </c>
      <c r="G511">
        <v>0</v>
      </c>
      <c r="H511">
        <v>0</v>
      </c>
      <c r="I511" s="25">
        <v>0</v>
      </c>
      <c r="J511" s="24">
        <v>12017</v>
      </c>
      <c r="K511" s="24">
        <v>1201</v>
      </c>
      <c r="L511" s="17">
        <v>69161027.709999993</v>
      </c>
      <c r="M511" s="17">
        <v>75429815.629999995</v>
      </c>
      <c r="N511" s="17">
        <v>0</v>
      </c>
      <c r="O511" s="17">
        <v>0</v>
      </c>
      <c r="P511" s="17">
        <v>241.7</v>
      </c>
      <c r="Q511" s="17">
        <v>19211302.829999998</v>
      </c>
      <c r="R511" s="17">
        <v>1352693.54</v>
      </c>
    </row>
    <row r="512" spans="1:18" x14ac:dyDescent="0.45">
      <c r="A512">
        <v>3</v>
      </c>
      <c r="B512">
        <v>2023</v>
      </c>
      <c r="C512" t="s">
        <v>24</v>
      </c>
      <c r="D512">
        <v>1005</v>
      </c>
      <c r="E512" s="24">
        <v>1032280</v>
      </c>
      <c r="F512" s="24">
        <v>116391</v>
      </c>
      <c r="G512" s="24">
        <v>96672</v>
      </c>
      <c r="H512">
        <v>0</v>
      </c>
      <c r="I512" s="25">
        <v>0</v>
      </c>
      <c r="J512" s="24">
        <v>37312</v>
      </c>
      <c r="K512" s="24">
        <v>2431</v>
      </c>
      <c r="L512" s="17">
        <v>137195678</v>
      </c>
      <c r="M512" s="17">
        <v>58978916.5</v>
      </c>
      <c r="N512" s="17">
        <v>68476318.709999993</v>
      </c>
      <c r="O512" s="17">
        <v>0</v>
      </c>
      <c r="P512" s="17">
        <v>132.91</v>
      </c>
      <c r="Q512" s="17">
        <v>25603958.059999999</v>
      </c>
      <c r="R512" s="17">
        <v>829104.82</v>
      </c>
    </row>
    <row r="513" spans="1:18" x14ac:dyDescent="0.45">
      <c r="A513">
        <v>3</v>
      </c>
      <c r="B513">
        <v>2023</v>
      </c>
      <c r="C513" t="s">
        <v>22</v>
      </c>
      <c r="D513">
        <v>1007</v>
      </c>
      <c r="E513" s="24">
        <v>650261</v>
      </c>
      <c r="F513" s="24">
        <v>71538</v>
      </c>
      <c r="G513" s="24">
        <v>55963</v>
      </c>
      <c r="H513">
        <v>0</v>
      </c>
      <c r="I513" s="25">
        <v>0</v>
      </c>
      <c r="J513" s="24">
        <v>21413</v>
      </c>
      <c r="K513" s="24">
        <v>1867</v>
      </c>
      <c r="L513" s="17">
        <v>75583633.640000001</v>
      </c>
      <c r="M513" s="17">
        <v>44671966.880000003</v>
      </c>
      <c r="N513" s="17">
        <v>49110952.100000001</v>
      </c>
      <c r="O513" s="17">
        <v>0</v>
      </c>
      <c r="P513" s="17">
        <v>116.24</v>
      </c>
      <c r="Q513" s="17">
        <v>16355043.68</v>
      </c>
      <c r="R513" s="17">
        <v>1130703.92</v>
      </c>
    </row>
    <row r="514" spans="1:18" x14ac:dyDescent="0.45">
      <c r="A514">
        <v>3</v>
      </c>
      <c r="B514">
        <v>2023</v>
      </c>
      <c r="C514" t="s">
        <v>20</v>
      </c>
      <c r="D514">
        <v>3120</v>
      </c>
      <c r="E514" s="24">
        <v>512989</v>
      </c>
      <c r="F514" s="24">
        <v>63109</v>
      </c>
      <c r="G514" s="24">
        <v>39023</v>
      </c>
      <c r="H514">
        <v>0</v>
      </c>
      <c r="I514" s="25">
        <v>0</v>
      </c>
      <c r="J514" s="24">
        <v>36130</v>
      </c>
      <c r="K514" s="24">
        <v>1427</v>
      </c>
      <c r="L514" s="17">
        <v>75520204</v>
      </c>
      <c r="M514" s="17">
        <v>37666879</v>
      </c>
      <c r="N514" s="17">
        <v>21787806</v>
      </c>
      <c r="O514" s="17">
        <v>0</v>
      </c>
      <c r="P514" s="17">
        <v>147.22</v>
      </c>
      <c r="Q514" s="17">
        <v>21479476</v>
      </c>
      <c r="R514" s="17">
        <v>722505</v>
      </c>
    </row>
    <row r="515" spans="1:18" x14ac:dyDescent="0.45">
      <c r="A515">
        <v>3</v>
      </c>
      <c r="B515">
        <v>2023</v>
      </c>
      <c r="C515" t="s">
        <v>23</v>
      </c>
      <c r="D515">
        <v>3010</v>
      </c>
      <c r="E515" s="24">
        <v>1172322</v>
      </c>
      <c r="F515" s="24">
        <v>187751</v>
      </c>
      <c r="G515" s="24">
        <v>120046</v>
      </c>
      <c r="H515">
        <v>181</v>
      </c>
      <c r="I515" s="25">
        <v>1.5439444112E-2</v>
      </c>
      <c r="J515" s="24">
        <v>28118</v>
      </c>
      <c r="K515" s="24">
        <v>3572</v>
      </c>
      <c r="L515" s="17">
        <v>201650674.19999999</v>
      </c>
      <c r="M515" s="17">
        <v>112677651</v>
      </c>
      <c r="N515" s="17">
        <v>103034202</v>
      </c>
      <c r="O515" s="17">
        <v>81894</v>
      </c>
      <c r="P515" s="17">
        <v>172.01</v>
      </c>
      <c r="Q515" s="17">
        <v>29874982</v>
      </c>
      <c r="R515" s="17">
        <v>1253446.1100000001</v>
      </c>
    </row>
    <row r="516" spans="1:18" x14ac:dyDescent="0.45">
      <c r="A516">
        <v>6</v>
      </c>
      <c r="B516">
        <v>2023</v>
      </c>
      <c r="C516" t="s">
        <v>27</v>
      </c>
      <c r="D516" t="s">
        <v>28</v>
      </c>
      <c r="E516" s="24">
        <v>1063801</v>
      </c>
      <c r="F516" s="24">
        <v>120900</v>
      </c>
      <c r="G516" s="24">
        <v>9520</v>
      </c>
      <c r="H516" s="24">
        <v>3918</v>
      </c>
      <c r="I516" s="25">
        <v>0.36830196625099998</v>
      </c>
      <c r="J516" s="24">
        <v>51121</v>
      </c>
      <c r="K516" s="24">
        <v>1341</v>
      </c>
      <c r="L516" s="17">
        <v>151979413.40000001</v>
      </c>
      <c r="M516" s="17">
        <v>84428751.409999996</v>
      </c>
      <c r="N516" s="17">
        <v>14513249</v>
      </c>
      <c r="O516" s="17">
        <v>6133240.9100000001</v>
      </c>
      <c r="P516" s="17">
        <v>142.86000000000001</v>
      </c>
      <c r="Q516" s="17">
        <v>82607982</v>
      </c>
      <c r="R516" s="17">
        <v>2547360.4900000002</v>
      </c>
    </row>
    <row r="517" spans="1:18" x14ac:dyDescent="0.45">
      <c r="A517">
        <v>6</v>
      </c>
      <c r="B517">
        <v>2023</v>
      </c>
      <c r="C517" t="s">
        <v>21</v>
      </c>
      <c r="D517">
        <v>1003</v>
      </c>
      <c r="E517" s="24">
        <v>544704</v>
      </c>
      <c r="F517" s="24">
        <v>56283</v>
      </c>
      <c r="G517" s="24">
        <v>17659</v>
      </c>
      <c r="H517">
        <v>874</v>
      </c>
      <c r="I517" s="25">
        <v>0.1604541182</v>
      </c>
      <c r="J517" s="24">
        <v>10905</v>
      </c>
      <c r="K517">
        <v>855</v>
      </c>
      <c r="L517" s="17">
        <v>41357982.829999998</v>
      </c>
      <c r="M517" s="17">
        <v>56552045.130000003</v>
      </c>
      <c r="N517" s="17">
        <v>11248750</v>
      </c>
      <c r="O517" s="17">
        <v>1640531</v>
      </c>
      <c r="P517" s="17">
        <v>75.930000000000007</v>
      </c>
      <c r="Q517" s="17">
        <v>13293756</v>
      </c>
      <c r="R517" s="17">
        <v>715552.71</v>
      </c>
    </row>
    <row r="518" spans="1:18" x14ac:dyDescent="0.45">
      <c r="A518">
        <v>6</v>
      </c>
      <c r="B518">
        <v>2023</v>
      </c>
      <c r="C518" t="s">
        <v>25</v>
      </c>
      <c r="D518">
        <v>1004</v>
      </c>
      <c r="E518" s="24">
        <v>1511869</v>
      </c>
      <c r="F518" s="24">
        <v>245947</v>
      </c>
      <c r="G518" s="24">
        <v>62151</v>
      </c>
      <c r="H518" s="24">
        <v>8234</v>
      </c>
      <c r="I518" s="25">
        <v>0.54462390590700005</v>
      </c>
      <c r="J518" s="24">
        <v>62124</v>
      </c>
      <c r="K518" s="24">
        <v>5251</v>
      </c>
      <c r="L518" s="17">
        <v>177175554.30000001</v>
      </c>
      <c r="M518" s="17">
        <v>284322382</v>
      </c>
      <c r="N518" s="17">
        <v>46774194</v>
      </c>
      <c r="O518" s="17">
        <v>17910053</v>
      </c>
      <c r="P518" s="17">
        <v>117.19</v>
      </c>
      <c r="Q518" s="17">
        <v>80562051</v>
      </c>
      <c r="R518" s="17">
        <v>3650946.45</v>
      </c>
    </row>
    <row r="519" spans="1:18" x14ac:dyDescent="0.45">
      <c r="A519">
        <v>6</v>
      </c>
      <c r="B519">
        <v>2023</v>
      </c>
      <c r="C519" t="s">
        <v>19</v>
      </c>
      <c r="D519">
        <v>1006</v>
      </c>
      <c r="E519" s="24">
        <v>210092</v>
      </c>
      <c r="F519" s="24">
        <v>18326</v>
      </c>
      <c r="G519" s="24">
        <v>15978</v>
      </c>
      <c r="H519" s="24">
        <v>1796</v>
      </c>
      <c r="I519" s="25">
        <v>0.85486358357299996</v>
      </c>
      <c r="J519" s="24">
        <v>9733</v>
      </c>
      <c r="K519">
        <v>190</v>
      </c>
      <c r="L519" s="17">
        <v>37095111.619999997</v>
      </c>
      <c r="M519" s="17">
        <v>17508151.440000001</v>
      </c>
      <c r="N519" s="17">
        <v>9334177.3399999999</v>
      </c>
      <c r="O519" s="17">
        <v>3151850.32</v>
      </c>
      <c r="P519" s="17">
        <v>176.57</v>
      </c>
      <c r="Q519" s="17">
        <v>14043321.74</v>
      </c>
      <c r="R519" s="17">
        <v>378194.44</v>
      </c>
    </row>
    <row r="520" spans="1:18" x14ac:dyDescent="0.45">
      <c r="A520">
        <v>6</v>
      </c>
      <c r="B520">
        <v>2023</v>
      </c>
      <c r="C520" t="s">
        <v>26</v>
      </c>
      <c r="D520">
        <v>1002</v>
      </c>
      <c r="E520" s="24">
        <v>3077730</v>
      </c>
      <c r="F520" s="24">
        <v>406002</v>
      </c>
      <c r="G520" s="24">
        <v>148994</v>
      </c>
      <c r="H520" s="24">
        <v>9468</v>
      </c>
      <c r="I520" s="25">
        <v>0.30762932421</v>
      </c>
      <c r="J520" s="24">
        <v>129633</v>
      </c>
      <c r="K520" s="24">
        <v>6962</v>
      </c>
      <c r="L520" s="17">
        <v>420832820</v>
      </c>
      <c r="M520" s="17">
        <v>560245292</v>
      </c>
      <c r="N520" s="17">
        <v>82360360.609999999</v>
      </c>
      <c r="O520" s="17">
        <v>15848249.869999999</v>
      </c>
      <c r="P520" s="17">
        <v>136.72999999999999</v>
      </c>
      <c r="Q520" s="17">
        <v>132215554.2</v>
      </c>
      <c r="R520" s="17">
        <v>6171526.4400000004</v>
      </c>
    </row>
    <row r="521" spans="1:18" x14ac:dyDescent="0.45">
      <c r="A521">
        <v>6</v>
      </c>
      <c r="B521">
        <v>2023</v>
      </c>
      <c r="C521" t="s">
        <v>18</v>
      </c>
      <c r="D521">
        <v>1001</v>
      </c>
      <c r="E521" s="24">
        <v>273898</v>
      </c>
      <c r="F521" s="24">
        <v>66239</v>
      </c>
      <c r="G521">
        <v>0</v>
      </c>
      <c r="H521">
        <v>0</v>
      </c>
      <c r="I521" s="25">
        <v>0</v>
      </c>
      <c r="J521" s="24">
        <v>14285</v>
      </c>
      <c r="K521" s="24">
        <v>1153</v>
      </c>
      <c r="L521" s="17">
        <v>43124990.93</v>
      </c>
      <c r="M521" s="17">
        <v>96217606.659999996</v>
      </c>
      <c r="N521" s="17">
        <v>0</v>
      </c>
      <c r="O521" s="17">
        <v>0</v>
      </c>
      <c r="P521" s="17">
        <v>157.44999999999999</v>
      </c>
      <c r="Q521" s="17">
        <v>22457916.52</v>
      </c>
      <c r="R521" s="17">
        <v>1613424.31</v>
      </c>
    </row>
    <row r="522" spans="1:18" x14ac:dyDescent="0.45">
      <c r="A522">
        <v>6</v>
      </c>
      <c r="B522">
        <v>2023</v>
      </c>
      <c r="C522" t="s">
        <v>24</v>
      </c>
      <c r="D522">
        <v>1005</v>
      </c>
      <c r="E522" s="24">
        <v>1033939</v>
      </c>
      <c r="F522" s="24">
        <v>130637</v>
      </c>
      <c r="G522" s="24">
        <v>63730</v>
      </c>
      <c r="H522" s="24">
        <v>1823</v>
      </c>
      <c r="I522" s="25">
        <v>0.17631601090599999</v>
      </c>
      <c r="J522" s="24">
        <v>42603</v>
      </c>
      <c r="K522" s="24">
        <v>2498</v>
      </c>
      <c r="L522" s="17">
        <v>79022355.900000006</v>
      </c>
      <c r="M522" s="17">
        <v>79292128</v>
      </c>
      <c r="N522" s="17">
        <v>31527449.66</v>
      </c>
      <c r="O522" s="17">
        <v>4123260.1</v>
      </c>
      <c r="P522" s="17">
        <v>76.430000000000007</v>
      </c>
      <c r="Q522" s="17">
        <v>35142472.340000004</v>
      </c>
      <c r="R522" s="17">
        <v>1494138.33</v>
      </c>
    </row>
    <row r="523" spans="1:18" x14ac:dyDescent="0.45">
      <c r="A523">
        <v>6</v>
      </c>
      <c r="B523">
        <v>2023</v>
      </c>
      <c r="C523" t="s">
        <v>22</v>
      </c>
      <c r="D523">
        <v>1007</v>
      </c>
      <c r="E523" s="24">
        <v>650191</v>
      </c>
      <c r="F523" s="24">
        <v>78112</v>
      </c>
      <c r="G523" s="24">
        <v>40489</v>
      </c>
      <c r="H523">
        <v>346</v>
      </c>
      <c r="I523" s="25">
        <v>5.3215132169E-2</v>
      </c>
      <c r="J523" s="24">
        <v>23070</v>
      </c>
      <c r="K523" s="24">
        <v>1642</v>
      </c>
      <c r="L523" s="17">
        <v>42070130.030000001</v>
      </c>
      <c r="M523" s="17">
        <v>61828560.469999999</v>
      </c>
      <c r="N523" s="17">
        <v>26078159.210000001</v>
      </c>
      <c r="O523" s="17">
        <v>1118650.24</v>
      </c>
      <c r="P523" s="17">
        <v>64.7</v>
      </c>
      <c r="Q523" s="17">
        <v>20305051.949999999</v>
      </c>
      <c r="R523" s="17">
        <v>1289364.29</v>
      </c>
    </row>
    <row r="524" spans="1:18" x14ac:dyDescent="0.45">
      <c r="A524">
        <v>6</v>
      </c>
      <c r="B524">
        <v>2023</v>
      </c>
      <c r="C524" t="s">
        <v>20</v>
      </c>
      <c r="D524">
        <v>3120</v>
      </c>
      <c r="E524" s="24">
        <v>510948</v>
      </c>
      <c r="F524" s="24">
        <v>68166</v>
      </c>
      <c r="G524" s="24">
        <v>25203</v>
      </c>
      <c r="H524" s="24">
        <v>3796</v>
      </c>
      <c r="I524" s="25">
        <v>0.74293274462400005</v>
      </c>
      <c r="J524" s="24">
        <v>36003</v>
      </c>
      <c r="K524" s="24">
        <v>2516</v>
      </c>
      <c r="L524" s="17">
        <v>18550689</v>
      </c>
      <c r="M524" s="17">
        <v>38837113</v>
      </c>
      <c r="N524" s="17">
        <v>15857635</v>
      </c>
      <c r="O524" s="17">
        <v>4345755</v>
      </c>
      <c r="P524" s="17">
        <v>36.31</v>
      </c>
      <c r="Q524" s="17">
        <v>25434832</v>
      </c>
      <c r="R524" s="17">
        <v>3114285</v>
      </c>
    </row>
    <row r="525" spans="1:18" x14ac:dyDescent="0.45">
      <c r="A525">
        <v>6</v>
      </c>
      <c r="B525">
        <v>2023</v>
      </c>
      <c r="C525" t="s">
        <v>23</v>
      </c>
      <c r="D525">
        <v>3010</v>
      </c>
      <c r="E525" s="24">
        <v>1159532</v>
      </c>
      <c r="F525" s="24">
        <v>197399</v>
      </c>
      <c r="G525" s="24">
        <v>105480</v>
      </c>
      <c r="H525" s="24">
        <v>1064</v>
      </c>
      <c r="I525" s="25">
        <v>9.1761158812000004E-2</v>
      </c>
      <c r="J525" s="24">
        <v>30448</v>
      </c>
      <c r="K525" s="24">
        <v>4014</v>
      </c>
      <c r="L525" s="17">
        <v>68386077.75</v>
      </c>
      <c r="M525" s="17">
        <v>143194232</v>
      </c>
      <c r="N525" s="17">
        <v>95820155</v>
      </c>
      <c r="O525" s="17">
        <v>2223184</v>
      </c>
      <c r="P525" s="17">
        <v>58.98</v>
      </c>
      <c r="Q525" s="17">
        <v>36050804</v>
      </c>
      <c r="R525" s="17">
        <v>1351405.78</v>
      </c>
    </row>
    <row r="526" spans="1:18" x14ac:dyDescent="0.45">
      <c r="A526">
        <v>9</v>
      </c>
      <c r="B526">
        <v>2023</v>
      </c>
      <c r="C526" t="s">
        <v>27</v>
      </c>
      <c r="D526" t="s">
        <v>28</v>
      </c>
      <c r="E526" s="24">
        <v>1065360</v>
      </c>
      <c r="F526" s="24">
        <v>114009</v>
      </c>
      <c r="G526" s="24">
        <v>9572</v>
      </c>
      <c r="H526" s="24">
        <v>2519</v>
      </c>
      <c r="I526" s="25">
        <v>0.236445896223</v>
      </c>
      <c r="J526" s="24">
        <v>51166</v>
      </c>
      <c r="K526" s="24">
        <v>1248</v>
      </c>
      <c r="L526" s="17">
        <v>246016625.09999999</v>
      </c>
      <c r="M526" s="17">
        <v>78800114.090000004</v>
      </c>
      <c r="N526" s="17">
        <v>13513613</v>
      </c>
      <c r="O526" s="17">
        <v>5104974.12</v>
      </c>
      <c r="P526" s="17">
        <v>230.92</v>
      </c>
      <c r="Q526" s="17">
        <v>80102972</v>
      </c>
      <c r="R526" s="17">
        <v>1467018.42</v>
      </c>
    </row>
    <row r="527" spans="1:18" x14ac:dyDescent="0.45">
      <c r="A527">
        <v>9</v>
      </c>
      <c r="B527">
        <v>2023</v>
      </c>
      <c r="C527" t="s">
        <v>26</v>
      </c>
      <c r="D527">
        <v>1002</v>
      </c>
      <c r="E527" s="24">
        <v>3082838</v>
      </c>
      <c r="F527" s="24">
        <v>391308</v>
      </c>
      <c r="G527" s="24">
        <v>184411</v>
      </c>
      <c r="H527" s="24">
        <v>8393</v>
      </c>
      <c r="I527" s="25">
        <v>0.272249141862</v>
      </c>
      <c r="J527" s="24">
        <v>123541</v>
      </c>
      <c r="K527" s="24">
        <v>7214</v>
      </c>
      <c r="L527" s="17">
        <v>484360061.10000002</v>
      </c>
      <c r="M527" s="17">
        <v>573995146</v>
      </c>
      <c r="N527" s="17">
        <v>107067759.8</v>
      </c>
      <c r="O527" s="17">
        <v>18120390.050000001</v>
      </c>
      <c r="P527" s="17">
        <v>157.11000000000001</v>
      </c>
      <c r="Q527" s="17">
        <v>128967106.09999999</v>
      </c>
      <c r="R527" s="17">
        <v>6715536.2199999997</v>
      </c>
    </row>
    <row r="528" spans="1:18" x14ac:dyDescent="0.45">
      <c r="A528">
        <v>9</v>
      </c>
      <c r="B528">
        <v>2023</v>
      </c>
      <c r="C528" t="s">
        <v>21</v>
      </c>
      <c r="D528">
        <v>1003</v>
      </c>
      <c r="E528" s="24">
        <v>542720</v>
      </c>
      <c r="F528" s="24">
        <v>53108</v>
      </c>
      <c r="G528" s="24">
        <v>13235</v>
      </c>
      <c r="H528" s="24">
        <v>1192</v>
      </c>
      <c r="I528" s="25">
        <v>0.219634433962</v>
      </c>
      <c r="J528" s="24">
        <v>11113</v>
      </c>
      <c r="K528">
        <v>815</v>
      </c>
      <c r="L528" s="17">
        <v>33039241.670000002</v>
      </c>
      <c r="M528" s="17">
        <v>42341165.200000003</v>
      </c>
      <c r="N528" s="17">
        <v>7172650</v>
      </c>
      <c r="O528" s="17">
        <v>1913728</v>
      </c>
      <c r="P528" s="17">
        <v>60.88</v>
      </c>
      <c r="Q528" s="17">
        <v>13214691</v>
      </c>
      <c r="R528" s="17">
        <v>702729.51</v>
      </c>
    </row>
    <row r="529" spans="1:18" x14ac:dyDescent="0.45">
      <c r="A529">
        <v>9</v>
      </c>
      <c r="B529">
        <v>2023</v>
      </c>
      <c r="C529" t="s">
        <v>25</v>
      </c>
      <c r="D529">
        <v>1004</v>
      </c>
      <c r="E529" s="24">
        <v>1522735</v>
      </c>
      <c r="F529" s="24">
        <v>246655</v>
      </c>
      <c r="G529" s="24">
        <v>67326</v>
      </c>
      <c r="H529" s="24">
        <v>8154</v>
      </c>
      <c r="I529" s="25">
        <v>0.53548384978300001</v>
      </c>
      <c r="J529" s="24">
        <v>63177</v>
      </c>
      <c r="K529" s="24">
        <v>6012</v>
      </c>
      <c r="L529" s="17">
        <v>207647960.09999999</v>
      </c>
      <c r="M529" s="17">
        <v>276051051.80000001</v>
      </c>
      <c r="N529" s="17">
        <v>50276807</v>
      </c>
      <c r="O529" s="17">
        <v>13596081</v>
      </c>
      <c r="P529" s="17">
        <v>136.37</v>
      </c>
      <c r="Q529" s="17">
        <v>80372024</v>
      </c>
      <c r="R529" s="17">
        <v>6888376</v>
      </c>
    </row>
    <row r="530" spans="1:18" x14ac:dyDescent="0.45">
      <c r="A530">
        <v>9</v>
      </c>
      <c r="B530">
        <v>2023</v>
      </c>
      <c r="C530" t="s">
        <v>19</v>
      </c>
      <c r="D530">
        <v>1006</v>
      </c>
      <c r="E530" s="24">
        <v>210523</v>
      </c>
      <c r="F530" s="24">
        <v>16391</v>
      </c>
      <c r="G530" s="24">
        <v>15466</v>
      </c>
      <c r="H530" s="24">
        <v>1701</v>
      </c>
      <c r="I530" s="25">
        <v>0.80798772580699996</v>
      </c>
      <c r="J530" s="24">
        <v>9489</v>
      </c>
      <c r="K530">
        <v>207</v>
      </c>
      <c r="L530" s="17">
        <v>46608305.039999999</v>
      </c>
      <c r="M530" s="17">
        <v>15168068.99</v>
      </c>
      <c r="N530" s="17">
        <v>9245689.7599999998</v>
      </c>
      <c r="O530" s="17">
        <v>2094218.94</v>
      </c>
      <c r="P530" s="17">
        <v>221.39</v>
      </c>
      <c r="Q530" s="17">
        <v>13111057.77</v>
      </c>
      <c r="R530" s="17">
        <v>429612.57</v>
      </c>
    </row>
    <row r="531" spans="1:18" x14ac:dyDescent="0.45">
      <c r="A531">
        <v>9</v>
      </c>
      <c r="B531">
        <v>2023</v>
      </c>
      <c r="C531" t="s">
        <v>18</v>
      </c>
      <c r="D531">
        <v>1001</v>
      </c>
      <c r="E531" s="24">
        <v>280053</v>
      </c>
      <c r="F531" s="24">
        <v>67744</v>
      </c>
      <c r="G531">
        <v>0</v>
      </c>
      <c r="H531">
        <v>0</v>
      </c>
      <c r="I531" s="25">
        <v>0</v>
      </c>
      <c r="J531" s="24">
        <v>12126</v>
      </c>
      <c r="K531" s="24">
        <v>1273</v>
      </c>
      <c r="L531" s="17">
        <v>44951733.590000004</v>
      </c>
      <c r="M531" s="17">
        <v>109229402.2</v>
      </c>
      <c r="N531" s="17">
        <v>0</v>
      </c>
      <c r="O531" s="17">
        <v>0</v>
      </c>
      <c r="P531" s="17">
        <v>160.51</v>
      </c>
      <c r="Q531" s="17">
        <v>18205556.800000001</v>
      </c>
      <c r="R531" s="17">
        <v>2430657.06</v>
      </c>
    </row>
    <row r="532" spans="1:18" x14ac:dyDescent="0.45">
      <c r="A532">
        <v>9</v>
      </c>
      <c r="B532">
        <v>2023</v>
      </c>
      <c r="C532" t="s">
        <v>24</v>
      </c>
      <c r="D532">
        <v>1005</v>
      </c>
      <c r="E532" s="24">
        <v>1033836</v>
      </c>
      <c r="F532" s="24">
        <v>127527</v>
      </c>
      <c r="G532" s="24">
        <v>69815</v>
      </c>
      <c r="H532" s="24">
        <v>1771</v>
      </c>
      <c r="I532" s="25">
        <v>0.17130376578100001</v>
      </c>
      <c r="J532" s="24">
        <v>45379</v>
      </c>
      <c r="K532" s="24">
        <v>3131</v>
      </c>
      <c r="L532" s="17">
        <v>85017714.469999999</v>
      </c>
      <c r="M532" s="17">
        <v>80371552</v>
      </c>
      <c r="N532" s="17">
        <v>45373729.469999999</v>
      </c>
      <c r="O532" s="17">
        <v>3676841.33</v>
      </c>
      <c r="P532" s="17">
        <v>82.24</v>
      </c>
      <c r="Q532" s="17">
        <v>40119578.159999996</v>
      </c>
      <c r="R532" s="17">
        <v>2315260.5699999998</v>
      </c>
    </row>
    <row r="533" spans="1:18" x14ac:dyDescent="0.45">
      <c r="A533">
        <v>9</v>
      </c>
      <c r="B533">
        <v>2023</v>
      </c>
      <c r="C533" t="s">
        <v>22</v>
      </c>
      <c r="D533">
        <v>1007</v>
      </c>
      <c r="E533" s="24">
        <v>650536</v>
      </c>
      <c r="F533" s="24">
        <v>77214</v>
      </c>
      <c r="G533" s="24">
        <v>42056</v>
      </c>
      <c r="H533">
        <v>854</v>
      </c>
      <c r="I533" s="25">
        <v>0.131276362876</v>
      </c>
      <c r="J533" s="24">
        <v>24265</v>
      </c>
      <c r="K533" s="24">
        <v>1778</v>
      </c>
      <c r="L533" s="17">
        <v>46556058.009999998</v>
      </c>
      <c r="M533" s="17">
        <v>65458801.740000002</v>
      </c>
      <c r="N533" s="17">
        <v>41403742.219999999</v>
      </c>
      <c r="O533" s="17">
        <v>2246381.1800000002</v>
      </c>
      <c r="P533" s="17">
        <v>71.569999999999993</v>
      </c>
      <c r="Q533" s="17">
        <v>23663673.559999999</v>
      </c>
      <c r="R533" s="17">
        <v>1047822.85</v>
      </c>
    </row>
    <row r="534" spans="1:18" x14ac:dyDescent="0.45">
      <c r="A534">
        <v>9</v>
      </c>
      <c r="B534">
        <v>2023</v>
      </c>
      <c r="C534" t="s">
        <v>20</v>
      </c>
      <c r="D534">
        <v>3120</v>
      </c>
      <c r="E534" s="24">
        <v>507254</v>
      </c>
      <c r="F534" s="24">
        <v>65733</v>
      </c>
      <c r="G534" s="24">
        <v>16347</v>
      </c>
      <c r="H534" s="24">
        <v>3188</v>
      </c>
      <c r="I534" s="25">
        <v>0.62848198338500005</v>
      </c>
      <c r="J534" s="24">
        <v>31312</v>
      </c>
      <c r="K534" s="24">
        <v>2795</v>
      </c>
      <c r="L534" s="17">
        <v>14759896</v>
      </c>
      <c r="M534" s="17">
        <v>35390085</v>
      </c>
      <c r="N534" s="17">
        <v>11200776</v>
      </c>
      <c r="O534" s="17">
        <v>3104361</v>
      </c>
      <c r="P534" s="17">
        <v>29.1</v>
      </c>
      <c r="Q534" s="17">
        <v>24147157</v>
      </c>
      <c r="R534" s="17">
        <v>1839821</v>
      </c>
    </row>
    <row r="535" spans="1:18" x14ac:dyDescent="0.45">
      <c r="A535">
        <v>9</v>
      </c>
      <c r="B535">
        <v>2023</v>
      </c>
      <c r="C535" t="s">
        <v>23</v>
      </c>
      <c r="D535">
        <v>3010</v>
      </c>
      <c r="E535" s="24">
        <v>1158364</v>
      </c>
      <c r="F535" s="24">
        <v>191342</v>
      </c>
      <c r="G535" s="24">
        <v>96392</v>
      </c>
      <c r="H535" s="24">
        <v>1778</v>
      </c>
      <c r="I535" s="25">
        <v>0.153492339196</v>
      </c>
      <c r="J535" s="24">
        <v>31021</v>
      </c>
      <c r="K535" s="24">
        <v>4273</v>
      </c>
      <c r="L535" s="17">
        <v>54974721.850000001</v>
      </c>
      <c r="M535" s="17">
        <v>134762761</v>
      </c>
      <c r="N535" s="17">
        <v>83588573</v>
      </c>
      <c r="O535" s="17">
        <v>2992271</v>
      </c>
      <c r="P535" s="17">
        <v>47.46</v>
      </c>
      <c r="Q535" s="17">
        <v>36447205</v>
      </c>
      <c r="R535" s="17">
        <v>2004970.96</v>
      </c>
    </row>
    <row r="536" spans="1:18" x14ac:dyDescent="0.45">
      <c r="A536">
        <v>12</v>
      </c>
      <c r="B536">
        <v>2023</v>
      </c>
      <c r="C536" t="s">
        <v>27</v>
      </c>
      <c r="D536" t="s">
        <v>28</v>
      </c>
      <c r="E536" s="24">
        <v>1063849</v>
      </c>
      <c r="F536" s="24">
        <v>120317</v>
      </c>
      <c r="G536" s="24">
        <v>9219</v>
      </c>
      <c r="H536">
        <v>695</v>
      </c>
      <c r="I536" s="25">
        <v>6.5328820162000006E-2</v>
      </c>
      <c r="J536" s="24">
        <v>52297</v>
      </c>
      <c r="K536" s="24">
        <v>1613</v>
      </c>
      <c r="L536" s="17">
        <v>137226852.69999999</v>
      </c>
      <c r="M536" s="17">
        <v>80111715.769999996</v>
      </c>
      <c r="N536" s="17">
        <v>13740645</v>
      </c>
      <c r="O536" s="17">
        <v>1264124.67</v>
      </c>
      <c r="P536" s="17">
        <v>128.99</v>
      </c>
      <c r="Q536" s="17">
        <v>75369867</v>
      </c>
      <c r="R536" s="17">
        <v>1737968.25</v>
      </c>
    </row>
    <row r="537" spans="1:18" x14ac:dyDescent="0.45">
      <c r="A537">
        <v>12</v>
      </c>
      <c r="B537">
        <v>2023</v>
      </c>
      <c r="C537" t="s">
        <v>19</v>
      </c>
      <c r="D537">
        <v>1006</v>
      </c>
      <c r="E537" s="24">
        <v>208189</v>
      </c>
      <c r="F537" s="24">
        <v>15485</v>
      </c>
      <c r="G537">
        <v>0</v>
      </c>
      <c r="H537">
        <v>0</v>
      </c>
      <c r="I537" s="25">
        <v>0</v>
      </c>
      <c r="J537" s="24">
        <v>8822</v>
      </c>
      <c r="K537">
        <v>9</v>
      </c>
      <c r="L537" s="17">
        <v>58830121.450000003</v>
      </c>
      <c r="M537" s="17">
        <v>10923883.84</v>
      </c>
      <c r="N537" s="17">
        <v>0</v>
      </c>
      <c r="O537" s="17">
        <v>0</v>
      </c>
      <c r="P537" s="17">
        <v>282.58</v>
      </c>
      <c r="Q537" s="17">
        <v>11742857.220000001</v>
      </c>
      <c r="R537" s="17">
        <v>246128.74</v>
      </c>
    </row>
    <row r="538" spans="1:18" x14ac:dyDescent="0.45">
      <c r="A538">
        <v>12</v>
      </c>
      <c r="B538">
        <v>2023</v>
      </c>
      <c r="C538" t="s">
        <v>26</v>
      </c>
      <c r="D538">
        <v>1002</v>
      </c>
      <c r="E538" s="24">
        <v>3061817</v>
      </c>
      <c r="F538" s="24">
        <v>487593</v>
      </c>
      <c r="G538">
        <v>0</v>
      </c>
      <c r="H538">
        <v>0</v>
      </c>
      <c r="I538" s="25">
        <v>0</v>
      </c>
      <c r="J538" s="24">
        <v>157116</v>
      </c>
      <c r="K538">
        <v>5</v>
      </c>
      <c r="L538" s="17">
        <v>646507077.60000002</v>
      </c>
      <c r="M538" s="17">
        <v>700177749.79999995</v>
      </c>
      <c r="N538" s="17">
        <v>0</v>
      </c>
      <c r="O538" s="17">
        <v>0</v>
      </c>
      <c r="P538" s="17">
        <v>211.15</v>
      </c>
      <c r="Q538" s="17">
        <v>167605138.59999999</v>
      </c>
      <c r="R538" s="17">
        <v>12564.97</v>
      </c>
    </row>
    <row r="539" spans="1:18" x14ac:dyDescent="0.45">
      <c r="A539">
        <v>12</v>
      </c>
      <c r="B539">
        <v>2023</v>
      </c>
      <c r="C539" t="s">
        <v>21</v>
      </c>
      <c r="D539">
        <v>1003</v>
      </c>
      <c r="E539" s="24">
        <v>546893</v>
      </c>
      <c r="F539" s="24">
        <v>48560</v>
      </c>
      <c r="G539" s="24">
        <v>16433</v>
      </c>
      <c r="H539">
        <v>0</v>
      </c>
      <c r="I539" s="25">
        <v>0</v>
      </c>
      <c r="J539" s="24">
        <v>9307</v>
      </c>
      <c r="K539">
        <v>748</v>
      </c>
      <c r="L539" s="17">
        <v>100113094</v>
      </c>
      <c r="M539" s="17">
        <v>35915723.600000001</v>
      </c>
      <c r="N539" s="17">
        <v>8606461</v>
      </c>
      <c r="O539" s="17">
        <v>0</v>
      </c>
      <c r="P539" s="17">
        <v>183.06</v>
      </c>
      <c r="Q539" s="17">
        <v>10215341</v>
      </c>
      <c r="R539" s="17">
        <v>520789.86</v>
      </c>
    </row>
    <row r="540" spans="1:18" x14ac:dyDescent="0.45">
      <c r="A540">
        <v>12</v>
      </c>
      <c r="B540">
        <v>2023</v>
      </c>
      <c r="C540" t="s">
        <v>25</v>
      </c>
      <c r="D540">
        <v>1004</v>
      </c>
      <c r="E540" s="24">
        <v>1494335</v>
      </c>
      <c r="F540" s="24">
        <v>243408</v>
      </c>
      <c r="G540" s="24">
        <v>58334</v>
      </c>
      <c r="H540">
        <v>14</v>
      </c>
      <c r="I540" s="25">
        <v>9.3687158499999998E-4</v>
      </c>
      <c r="J540" s="24">
        <v>53635</v>
      </c>
      <c r="K540" s="24">
        <v>5650</v>
      </c>
      <c r="L540" s="17">
        <v>250072984.59999999</v>
      </c>
      <c r="M540" s="17">
        <v>275814707</v>
      </c>
      <c r="N540" s="17">
        <v>41788996</v>
      </c>
      <c r="O540" s="17">
        <v>19100</v>
      </c>
      <c r="P540" s="17">
        <v>167.35</v>
      </c>
      <c r="Q540" s="17">
        <v>62194213</v>
      </c>
      <c r="R540" s="17">
        <v>5812947.0700000003</v>
      </c>
    </row>
    <row r="541" spans="1:18" x14ac:dyDescent="0.45">
      <c r="A541">
        <v>12</v>
      </c>
      <c r="B541">
        <v>2023</v>
      </c>
      <c r="C541" t="s">
        <v>18</v>
      </c>
      <c r="D541">
        <v>1001</v>
      </c>
      <c r="E541" s="24">
        <v>266612</v>
      </c>
      <c r="F541" s="24">
        <v>64851</v>
      </c>
      <c r="G541">
        <v>82</v>
      </c>
      <c r="H541">
        <v>0</v>
      </c>
      <c r="I541" s="25">
        <v>0</v>
      </c>
      <c r="J541" s="24">
        <v>10788</v>
      </c>
      <c r="K541">
        <v>889</v>
      </c>
      <c r="L541" s="17">
        <v>49775789.439999998</v>
      </c>
      <c r="M541" s="17">
        <v>117869957.59999999</v>
      </c>
      <c r="N541" s="17">
        <v>166287.21</v>
      </c>
      <c r="O541" s="17">
        <v>0</v>
      </c>
      <c r="P541" s="17">
        <v>186.7</v>
      </c>
      <c r="Q541" s="17">
        <v>17914481.870000001</v>
      </c>
      <c r="R541" s="17">
        <v>1210018.8899999999</v>
      </c>
    </row>
    <row r="542" spans="1:18" x14ac:dyDescent="0.45">
      <c r="A542">
        <v>12</v>
      </c>
      <c r="B542">
        <v>2023</v>
      </c>
      <c r="C542" t="s">
        <v>24</v>
      </c>
      <c r="D542">
        <v>1005</v>
      </c>
      <c r="E542" s="24">
        <v>1034346</v>
      </c>
      <c r="F542" s="24">
        <v>113289</v>
      </c>
      <c r="G542" s="24">
        <v>69500</v>
      </c>
      <c r="H542">
        <v>1</v>
      </c>
      <c r="I542" s="25">
        <v>9.6679447999999999E-5</v>
      </c>
      <c r="J542" s="24">
        <v>42205</v>
      </c>
      <c r="K542" s="24">
        <v>3486</v>
      </c>
      <c r="L542" s="17">
        <v>123612464</v>
      </c>
      <c r="M542" s="17">
        <v>75955828</v>
      </c>
      <c r="N542" s="17">
        <v>32603539.109999999</v>
      </c>
      <c r="O542" s="17">
        <v>2733.08</v>
      </c>
      <c r="P542" s="17">
        <v>119.51</v>
      </c>
      <c r="Q542" s="17">
        <v>35446161.460000001</v>
      </c>
      <c r="R542" s="17">
        <v>3144292.94</v>
      </c>
    </row>
    <row r="543" spans="1:18" x14ac:dyDescent="0.45">
      <c r="A543">
        <v>12</v>
      </c>
      <c r="B543">
        <v>2023</v>
      </c>
      <c r="C543" t="s">
        <v>22</v>
      </c>
      <c r="D543">
        <v>1007</v>
      </c>
      <c r="E543" s="24">
        <v>651858</v>
      </c>
      <c r="F543" s="24">
        <v>70413</v>
      </c>
      <c r="G543" s="24">
        <v>40204</v>
      </c>
      <c r="H543">
        <v>0</v>
      </c>
      <c r="I543" s="25">
        <v>0</v>
      </c>
      <c r="J543" s="24">
        <v>22688</v>
      </c>
      <c r="K543" s="24">
        <v>1923</v>
      </c>
      <c r="L543" s="17">
        <v>65982353.890000001</v>
      </c>
      <c r="M543" s="17">
        <v>66054811.829999998</v>
      </c>
      <c r="N543" s="17">
        <v>28690541.66</v>
      </c>
      <c r="O543" s="17">
        <v>0</v>
      </c>
      <c r="P543" s="17">
        <v>101.22</v>
      </c>
      <c r="Q543" s="17">
        <v>22147875.600000001</v>
      </c>
      <c r="R543" s="17">
        <v>1856340.19</v>
      </c>
    </row>
    <row r="544" spans="1:18" x14ac:dyDescent="0.45">
      <c r="A544">
        <v>12</v>
      </c>
      <c r="B544">
        <v>2023</v>
      </c>
      <c r="C544" t="s">
        <v>20</v>
      </c>
      <c r="D544">
        <v>3120</v>
      </c>
      <c r="E544" s="24">
        <v>511326</v>
      </c>
      <c r="F544" s="24">
        <v>58524</v>
      </c>
      <c r="G544" s="24">
        <v>8314</v>
      </c>
      <c r="H544">
        <v>0</v>
      </c>
      <c r="I544" s="25">
        <v>0</v>
      </c>
      <c r="J544" s="24">
        <v>19332</v>
      </c>
      <c r="K544" s="24">
        <v>2448</v>
      </c>
      <c r="L544" s="17">
        <v>39974859</v>
      </c>
      <c r="M544" s="17">
        <v>32784525</v>
      </c>
      <c r="N544" s="17">
        <v>5992148</v>
      </c>
      <c r="O544" s="17">
        <v>0</v>
      </c>
      <c r="P544" s="17">
        <v>78.180000000000007</v>
      </c>
      <c r="Q544" s="17">
        <v>14930846</v>
      </c>
      <c r="R544" s="17">
        <v>172918</v>
      </c>
    </row>
    <row r="545" spans="1:18" x14ac:dyDescent="0.45">
      <c r="A545">
        <v>12</v>
      </c>
      <c r="B545">
        <v>2023</v>
      </c>
      <c r="C545" t="s">
        <v>23</v>
      </c>
      <c r="D545">
        <v>3010</v>
      </c>
      <c r="E545" s="24">
        <v>1120755</v>
      </c>
      <c r="F545" s="24">
        <v>190056</v>
      </c>
      <c r="G545" s="24">
        <v>96694</v>
      </c>
      <c r="H545">
        <v>105</v>
      </c>
      <c r="I545" s="25">
        <v>9.3686845029999997E-3</v>
      </c>
      <c r="J545" s="24">
        <v>24767</v>
      </c>
      <c r="K545" s="24">
        <v>4363</v>
      </c>
      <c r="L545" s="17">
        <v>151132100.80000001</v>
      </c>
      <c r="M545" s="17">
        <v>130160820</v>
      </c>
      <c r="N545" s="17">
        <v>86247097</v>
      </c>
      <c r="O545" s="17">
        <v>87787</v>
      </c>
      <c r="P545" s="17">
        <v>134.85</v>
      </c>
      <c r="Q545" s="17">
        <v>27899392</v>
      </c>
      <c r="R545" s="17">
        <v>1636142.81</v>
      </c>
    </row>
    <row r="546" spans="1:18" x14ac:dyDescent="0.45">
      <c r="A546">
        <v>3</v>
      </c>
      <c r="B546">
        <v>2024</v>
      </c>
      <c r="C546" t="s">
        <v>27</v>
      </c>
      <c r="D546" t="s">
        <v>28</v>
      </c>
      <c r="E546" s="24">
        <v>1062592</v>
      </c>
      <c r="F546" s="24">
        <v>112104</v>
      </c>
      <c r="G546" s="24">
        <v>8980</v>
      </c>
      <c r="H546" s="24">
        <v>1566</v>
      </c>
      <c r="I546" s="25">
        <v>0.14737547431199999</v>
      </c>
      <c r="J546" s="24">
        <v>51364</v>
      </c>
      <c r="K546" s="24">
        <v>1464</v>
      </c>
      <c r="L546" s="17">
        <v>146137304</v>
      </c>
      <c r="M546" s="17">
        <v>74337219.659999996</v>
      </c>
      <c r="N546" s="17">
        <v>11300272</v>
      </c>
      <c r="O546" s="17">
        <v>2408338.15</v>
      </c>
      <c r="P546" s="17">
        <v>137.53</v>
      </c>
      <c r="Q546" s="17">
        <v>71216099</v>
      </c>
      <c r="R546" s="17">
        <v>1394124.2</v>
      </c>
    </row>
    <row r="547" spans="1:18" x14ac:dyDescent="0.45">
      <c r="A547">
        <v>3</v>
      </c>
      <c r="B547">
        <v>2024</v>
      </c>
      <c r="C547" t="s">
        <v>21</v>
      </c>
      <c r="D547">
        <v>1003</v>
      </c>
      <c r="E547" s="24">
        <v>548513</v>
      </c>
      <c r="F547" s="24">
        <v>50150</v>
      </c>
      <c r="G547" s="24">
        <v>20245</v>
      </c>
      <c r="H547">
        <v>121</v>
      </c>
      <c r="I547" s="25">
        <v>2.2059641248E-2</v>
      </c>
      <c r="J547" s="24">
        <v>8770</v>
      </c>
      <c r="K547">
        <v>599</v>
      </c>
      <c r="L547" s="17">
        <v>115484769.7</v>
      </c>
      <c r="M547" s="17">
        <v>40215904.049999997</v>
      </c>
      <c r="N547" s="17">
        <v>12233164</v>
      </c>
      <c r="O547" s="17">
        <v>244249</v>
      </c>
      <c r="P547" s="17">
        <v>210.54</v>
      </c>
      <c r="Q547" s="17">
        <v>10202720</v>
      </c>
      <c r="R547" s="17">
        <v>334947.07</v>
      </c>
    </row>
    <row r="548" spans="1:18" x14ac:dyDescent="0.45">
      <c r="A548">
        <v>3</v>
      </c>
      <c r="B548">
        <v>2024</v>
      </c>
      <c r="C548" t="s">
        <v>25</v>
      </c>
      <c r="D548">
        <v>1004</v>
      </c>
      <c r="E548" s="24">
        <v>1506226</v>
      </c>
      <c r="F548" s="24">
        <v>234626</v>
      </c>
      <c r="G548" s="24">
        <v>56871</v>
      </c>
      <c r="H548">
        <v>588</v>
      </c>
      <c r="I548" s="25">
        <v>3.9037966414000001E-2</v>
      </c>
      <c r="J548" s="24">
        <v>52203</v>
      </c>
      <c r="K548" s="24">
        <v>4104</v>
      </c>
      <c r="L548" s="17">
        <v>245097571.40000001</v>
      </c>
      <c r="M548" s="17">
        <v>300149850.30000001</v>
      </c>
      <c r="N548" s="17">
        <v>38872862</v>
      </c>
      <c r="O548" s="17">
        <v>1703081</v>
      </c>
      <c r="P548" s="17">
        <v>162.72</v>
      </c>
      <c r="Q548" s="17">
        <v>66424066</v>
      </c>
      <c r="R548" s="17">
        <v>2487509.52</v>
      </c>
    </row>
    <row r="549" spans="1:18" x14ac:dyDescent="0.45">
      <c r="A549">
        <v>3</v>
      </c>
      <c r="B549">
        <v>2024</v>
      </c>
      <c r="C549" t="s">
        <v>19</v>
      </c>
      <c r="D549">
        <v>1006</v>
      </c>
      <c r="E549" s="24">
        <v>209954</v>
      </c>
      <c r="F549" s="24">
        <v>19504</v>
      </c>
      <c r="G549" s="24">
        <v>18700</v>
      </c>
      <c r="H549">
        <v>0</v>
      </c>
      <c r="I549" s="25">
        <v>0</v>
      </c>
      <c r="J549" s="24">
        <v>5469</v>
      </c>
      <c r="K549">
        <v>885</v>
      </c>
      <c r="L549" s="17">
        <v>57510046.450000003</v>
      </c>
      <c r="M549" s="17">
        <v>20333445.640000001</v>
      </c>
      <c r="N549" s="17">
        <v>28721871.370000001</v>
      </c>
      <c r="O549" s="17">
        <v>0</v>
      </c>
      <c r="P549" s="17">
        <v>273.92</v>
      </c>
      <c r="Q549" s="17">
        <v>6997177.0899999999</v>
      </c>
      <c r="R549" s="17">
        <v>976580.25</v>
      </c>
    </row>
    <row r="550" spans="1:18" x14ac:dyDescent="0.45">
      <c r="A550">
        <v>3</v>
      </c>
      <c r="B550">
        <v>2024</v>
      </c>
      <c r="C550" t="s">
        <v>26</v>
      </c>
      <c r="D550">
        <v>1002</v>
      </c>
      <c r="E550" s="24">
        <v>3101542</v>
      </c>
      <c r="F550" s="24">
        <v>458289</v>
      </c>
      <c r="G550" s="24">
        <v>287232</v>
      </c>
      <c r="H550">
        <v>0</v>
      </c>
      <c r="I550" s="25">
        <v>0</v>
      </c>
      <c r="J550" s="24">
        <v>142328</v>
      </c>
      <c r="K550" s="24">
        <v>10610</v>
      </c>
      <c r="L550" s="17">
        <v>587816929.5</v>
      </c>
      <c r="M550" s="17">
        <v>776625416.39999998</v>
      </c>
      <c r="N550" s="17">
        <v>442098723.19999999</v>
      </c>
      <c r="O550" s="17">
        <v>0</v>
      </c>
      <c r="P550" s="17">
        <v>189.52</v>
      </c>
      <c r="Q550" s="17">
        <v>173311913</v>
      </c>
      <c r="R550" s="17">
        <v>13283963.85</v>
      </c>
    </row>
    <row r="551" spans="1:18" x14ac:dyDescent="0.45">
      <c r="A551">
        <v>3</v>
      </c>
      <c r="B551">
        <v>2024</v>
      </c>
      <c r="C551" t="s">
        <v>18</v>
      </c>
      <c r="D551">
        <v>1001</v>
      </c>
      <c r="E551" s="24">
        <v>273951</v>
      </c>
      <c r="F551" s="24">
        <v>62847</v>
      </c>
      <c r="G551">
        <v>644</v>
      </c>
      <c r="H551">
        <v>0</v>
      </c>
      <c r="I551" s="25">
        <v>0</v>
      </c>
      <c r="J551" s="24">
        <v>12528</v>
      </c>
      <c r="K551" s="24">
        <v>4901</v>
      </c>
      <c r="L551" s="17">
        <v>59129317.979999997</v>
      </c>
      <c r="M551" s="17">
        <v>126772438</v>
      </c>
      <c r="N551" s="17">
        <v>1429765.13</v>
      </c>
      <c r="O551" s="17">
        <v>0</v>
      </c>
      <c r="P551" s="17">
        <v>215.84</v>
      </c>
      <c r="Q551" s="17">
        <v>24906220.690000001</v>
      </c>
      <c r="R551" s="17">
        <v>6735919.4000000004</v>
      </c>
    </row>
    <row r="552" spans="1:18" x14ac:dyDescent="0.45">
      <c r="A552">
        <v>3</v>
      </c>
      <c r="B552">
        <v>2024</v>
      </c>
      <c r="C552" t="s">
        <v>24</v>
      </c>
      <c r="D552">
        <v>1005</v>
      </c>
      <c r="E552" s="24">
        <v>1034162</v>
      </c>
      <c r="F552" s="24">
        <v>114358</v>
      </c>
      <c r="G552" s="24">
        <v>83560</v>
      </c>
      <c r="H552" s="24">
        <v>1080</v>
      </c>
      <c r="I552" s="25">
        <v>0.104432381</v>
      </c>
      <c r="J552" s="24">
        <v>42817</v>
      </c>
      <c r="K552" s="24">
        <v>2487</v>
      </c>
      <c r="L552" s="17">
        <v>127863715.8</v>
      </c>
      <c r="M552" s="17">
        <v>72573991.900000006</v>
      </c>
      <c r="N552" s="17">
        <v>58043246.310000002</v>
      </c>
      <c r="O552" s="17">
        <v>1812725.27</v>
      </c>
      <c r="P552" s="17">
        <v>123.64</v>
      </c>
      <c r="Q552" s="17">
        <v>38701145.210000001</v>
      </c>
      <c r="R552" s="17">
        <v>1238537.96</v>
      </c>
    </row>
    <row r="553" spans="1:18" x14ac:dyDescent="0.45">
      <c r="A553">
        <v>3</v>
      </c>
      <c r="B553">
        <v>2024</v>
      </c>
      <c r="C553" t="s">
        <v>22</v>
      </c>
      <c r="D553">
        <v>1007</v>
      </c>
      <c r="E553" s="24">
        <v>652786</v>
      </c>
      <c r="F553" s="24">
        <v>70016</v>
      </c>
      <c r="G553" s="24">
        <v>49553</v>
      </c>
      <c r="H553">
        <v>357</v>
      </c>
      <c r="I553" s="25">
        <v>5.4688672857999998E-2</v>
      </c>
      <c r="J553" s="24">
        <v>23756</v>
      </c>
      <c r="K553" s="24">
        <v>1795</v>
      </c>
      <c r="L553" s="17">
        <v>70301599.159999996</v>
      </c>
      <c r="M553" s="17">
        <v>68712269.599999994</v>
      </c>
      <c r="N553" s="17">
        <v>49782182.310000002</v>
      </c>
      <c r="O553" s="17">
        <v>780007.94</v>
      </c>
      <c r="P553" s="17">
        <v>107.69</v>
      </c>
      <c r="Q553" s="17">
        <v>25535252.649999999</v>
      </c>
      <c r="R553" s="17">
        <v>981090.45</v>
      </c>
    </row>
    <row r="554" spans="1:18" x14ac:dyDescent="0.45">
      <c r="A554">
        <v>3</v>
      </c>
      <c r="B554">
        <v>2024</v>
      </c>
      <c r="C554" t="s">
        <v>20</v>
      </c>
      <c r="D554">
        <v>3120</v>
      </c>
      <c r="E554" s="24">
        <v>513229</v>
      </c>
      <c r="F554" s="24">
        <v>55920</v>
      </c>
      <c r="G554" s="24">
        <v>31390</v>
      </c>
      <c r="H554">
        <v>0</v>
      </c>
      <c r="I554" s="25">
        <v>0</v>
      </c>
      <c r="J554" s="24">
        <v>27128</v>
      </c>
      <c r="K554" s="24">
        <v>1926</v>
      </c>
      <c r="L554" s="17">
        <v>46276494</v>
      </c>
      <c r="M554" s="17">
        <v>34139659</v>
      </c>
      <c r="N554" s="17">
        <v>22588681</v>
      </c>
      <c r="O554" s="17">
        <v>0</v>
      </c>
      <c r="P554" s="17">
        <v>90.17</v>
      </c>
      <c r="Q554" s="17">
        <v>15680434</v>
      </c>
      <c r="R554" s="17">
        <v>616950</v>
      </c>
    </row>
    <row r="555" spans="1:18" x14ac:dyDescent="0.45">
      <c r="A555">
        <v>3</v>
      </c>
      <c r="B555">
        <v>2024</v>
      </c>
      <c r="C555" t="s">
        <v>23</v>
      </c>
      <c r="D555">
        <v>3010</v>
      </c>
      <c r="E555" s="24">
        <v>1167223</v>
      </c>
      <c r="F555" s="24">
        <v>194915</v>
      </c>
      <c r="G555" s="24">
        <v>89023</v>
      </c>
      <c r="H555">
        <v>251</v>
      </c>
      <c r="I555" s="25">
        <v>2.1504031363000001E-2</v>
      </c>
      <c r="J555" s="24">
        <v>23423</v>
      </c>
      <c r="K555" s="24">
        <v>3355</v>
      </c>
      <c r="L555" s="17">
        <v>196046723.5</v>
      </c>
      <c r="M555" s="17">
        <v>153780726</v>
      </c>
      <c r="N555" s="17">
        <v>103800541</v>
      </c>
      <c r="O555" s="17">
        <v>218013</v>
      </c>
      <c r="P555" s="17">
        <v>167.96</v>
      </c>
      <c r="Q555" s="17">
        <v>28251445</v>
      </c>
      <c r="R555" s="17">
        <v>1232800.32</v>
      </c>
    </row>
    <row r="556" spans="1:18" x14ac:dyDescent="0.45">
      <c r="A556">
        <v>6</v>
      </c>
      <c r="B556">
        <v>2024</v>
      </c>
      <c r="C556" t="s">
        <v>27</v>
      </c>
      <c r="D556" t="s">
        <v>28</v>
      </c>
      <c r="E556" s="24">
        <v>1063552</v>
      </c>
      <c r="F556" s="24">
        <v>111582</v>
      </c>
      <c r="G556" s="24">
        <v>9397</v>
      </c>
      <c r="H556" s="24">
        <v>2580</v>
      </c>
      <c r="I556" s="25">
        <v>0.242583343363</v>
      </c>
      <c r="J556" s="24">
        <v>48917</v>
      </c>
      <c r="K556" s="24">
        <v>1181</v>
      </c>
      <c r="L556" s="17">
        <v>196854724.09999999</v>
      </c>
      <c r="M556" s="17">
        <v>72611509.349999994</v>
      </c>
      <c r="N556" s="17">
        <v>11253130</v>
      </c>
      <c r="O556" s="17">
        <v>3633229.29</v>
      </c>
      <c r="P556" s="17">
        <v>185.09</v>
      </c>
      <c r="Q556" s="17">
        <v>68639714</v>
      </c>
      <c r="R556" s="17">
        <v>1402332.47</v>
      </c>
    </row>
    <row r="557" spans="1:18" x14ac:dyDescent="0.45">
      <c r="A557">
        <v>6</v>
      </c>
      <c r="B557">
        <v>2024</v>
      </c>
      <c r="C557" t="s">
        <v>21</v>
      </c>
      <c r="D557">
        <v>1003</v>
      </c>
      <c r="E557" s="24">
        <v>547586</v>
      </c>
      <c r="F557" s="24">
        <v>57425</v>
      </c>
      <c r="G557" s="24">
        <v>11035</v>
      </c>
      <c r="H557">
        <v>970</v>
      </c>
      <c r="I557" s="25">
        <v>0.17714112486399999</v>
      </c>
      <c r="J557" s="24">
        <v>10048</v>
      </c>
      <c r="K557">
        <v>765</v>
      </c>
      <c r="L557" s="17">
        <v>45000798.710000001</v>
      </c>
      <c r="M557" s="17">
        <v>52934954.68</v>
      </c>
      <c r="N557" s="17">
        <v>8478720</v>
      </c>
      <c r="O557" s="17">
        <v>2016596</v>
      </c>
      <c r="P557" s="17">
        <v>82.18</v>
      </c>
      <c r="Q557" s="17">
        <v>11744129</v>
      </c>
      <c r="R557" s="17">
        <v>548305</v>
      </c>
    </row>
    <row r="558" spans="1:18" x14ac:dyDescent="0.45">
      <c r="A558">
        <v>6</v>
      </c>
      <c r="B558">
        <v>2024</v>
      </c>
      <c r="C558" t="s">
        <v>25</v>
      </c>
      <c r="D558">
        <v>1004</v>
      </c>
      <c r="E558" s="24">
        <v>1517830</v>
      </c>
      <c r="F558" s="24">
        <v>238859</v>
      </c>
      <c r="G558" s="24">
        <v>44847</v>
      </c>
      <c r="H558" s="24">
        <v>11714</v>
      </c>
      <c r="I558" s="25">
        <v>0.77175968323199995</v>
      </c>
      <c r="J558" s="24">
        <v>65540</v>
      </c>
      <c r="K558" s="24">
        <v>5143</v>
      </c>
      <c r="L558" s="17">
        <v>186680578.40000001</v>
      </c>
      <c r="M558" s="17">
        <v>325377394.80000001</v>
      </c>
      <c r="N558" s="17">
        <v>48895891</v>
      </c>
      <c r="O558" s="17">
        <v>24289967</v>
      </c>
      <c r="P558" s="17">
        <v>122.99</v>
      </c>
      <c r="Q558" s="17">
        <v>93838254</v>
      </c>
      <c r="R558" s="17">
        <v>4685648.9000000004</v>
      </c>
    </row>
    <row r="559" spans="1:18" x14ac:dyDescent="0.45">
      <c r="A559">
        <v>6</v>
      </c>
      <c r="B559">
        <v>2024</v>
      </c>
      <c r="C559" t="s">
        <v>19</v>
      </c>
      <c r="D559">
        <v>1006</v>
      </c>
      <c r="E559" s="24">
        <v>211315</v>
      </c>
      <c r="F559" s="24">
        <v>22169</v>
      </c>
      <c r="G559" s="24">
        <v>15691</v>
      </c>
      <c r="I559" s="25">
        <v>0</v>
      </c>
      <c r="J559" s="24">
        <v>10738</v>
      </c>
      <c r="K559">
        <v>276</v>
      </c>
      <c r="L559" s="17">
        <v>43421810.700000003</v>
      </c>
      <c r="M559" s="17">
        <v>27478332.800000001</v>
      </c>
      <c r="N559" s="17">
        <v>18861523.43</v>
      </c>
      <c r="O559" s="17"/>
      <c r="P559" s="17">
        <v>205.48</v>
      </c>
      <c r="Q559" s="17">
        <v>13148608.210000001</v>
      </c>
      <c r="R559" s="17">
        <v>235100.94</v>
      </c>
    </row>
    <row r="560" spans="1:18" x14ac:dyDescent="0.45">
      <c r="A560">
        <v>6</v>
      </c>
      <c r="B560">
        <v>2024</v>
      </c>
      <c r="C560" t="s">
        <v>23</v>
      </c>
      <c r="D560">
        <v>3010</v>
      </c>
      <c r="E560" s="24">
        <v>1165314</v>
      </c>
      <c r="F560" s="24">
        <v>214980</v>
      </c>
      <c r="G560" s="24">
        <v>160312</v>
      </c>
      <c r="H560">
        <v>0</v>
      </c>
      <c r="I560" s="25">
        <v>0</v>
      </c>
      <c r="J560" s="24">
        <v>27919</v>
      </c>
      <c r="K560" s="24">
        <v>2149</v>
      </c>
      <c r="L560" s="17">
        <v>80294519.370000005</v>
      </c>
      <c r="M560" s="17">
        <v>204772486.5</v>
      </c>
      <c r="N560" s="17">
        <v>160392319</v>
      </c>
      <c r="O560" s="17">
        <v>0</v>
      </c>
      <c r="P560" s="17">
        <v>68.900000000000006</v>
      </c>
      <c r="Q560" s="17">
        <v>39804970</v>
      </c>
      <c r="R560" s="17">
        <v>1403348.33</v>
      </c>
    </row>
    <row r="561" spans="1:18" x14ac:dyDescent="0.45">
      <c r="A561">
        <v>6</v>
      </c>
      <c r="B561">
        <v>2024</v>
      </c>
      <c r="C561" t="s">
        <v>26</v>
      </c>
      <c r="D561">
        <v>1002</v>
      </c>
      <c r="E561" s="24">
        <v>3116950</v>
      </c>
      <c r="F561" s="24">
        <v>449054</v>
      </c>
      <c r="G561" s="24">
        <v>313098</v>
      </c>
      <c r="H561">
        <v>229</v>
      </c>
      <c r="I561" s="25">
        <v>7.3469256810000001E-3</v>
      </c>
      <c r="J561" s="24">
        <v>175992</v>
      </c>
      <c r="K561" s="24">
        <v>54936</v>
      </c>
      <c r="L561" s="17">
        <v>452964653</v>
      </c>
      <c r="M561" s="17">
        <v>865759212.20000005</v>
      </c>
      <c r="N561" s="17">
        <v>381134615.89999998</v>
      </c>
      <c r="O561" s="17">
        <v>955699.65</v>
      </c>
      <c r="P561" s="17">
        <v>145.32</v>
      </c>
      <c r="Q561" s="17">
        <v>183642962.59999999</v>
      </c>
      <c r="R561" s="17">
        <v>2629116.91</v>
      </c>
    </row>
    <row r="562" spans="1:18" x14ac:dyDescent="0.45">
      <c r="A562">
        <v>6</v>
      </c>
      <c r="B562">
        <v>2024</v>
      </c>
      <c r="C562" t="s">
        <v>24</v>
      </c>
      <c r="D562">
        <v>1005</v>
      </c>
      <c r="E562" s="24">
        <v>1034064</v>
      </c>
      <c r="F562" s="24">
        <v>117745</v>
      </c>
      <c r="G562" s="24">
        <v>69008</v>
      </c>
      <c r="H562" s="24">
        <v>3936</v>
      </c>
      <c r="I562" s="25">
        <v>0.38063408067600002</v>
      </c>
      <c r="J562" s="24">
        <v>44411</v>
      </c>
      <c r="K562" s="24">
        <v>2861</v>
      </c>
      <c r="L562" s="17">
        <v>100973806.5</v>
      </c>
      <c r="M562" s="17">
        <v>77033569</v>
      </c>
      <c r="N562" s="17">
        <v>34822026.020000003</v>
      </c>
      <c r="O562" s="17">
        <v>8250649.5599999996</v>
      </c>
      <c r="P562" s="17">
        <v>97.65</v>
      </c>
      <c r="Q562" s="17">
        <v>47727072.289999999</v>
      </c>
      <c r="R562" s="17">
        <v>2338451.58</v>
      </c>
    </row>
    <row r="563" spans="1:18" x14ac:dyDescent="0.45">
      <c r="A563">
        <v>6</v>
      </c>
      <c r="B563">
        <v>2024</v>
      </c>
      <c r="C563" t="s">
        <v>22</v>
      </c>
      <c r="D563">
        <v>1007</v>
      </c>
      <c r="E563" s="24">
        <v>653004</v>
      </c>
      <c r="F563" s="24">
        <v>73881</v>
      </c>
      <c r="G563" s="24">
        <v>39859</v>
      </c>
      <c r="H563">
        <v>484</v>
      </c>
      <c r="I563" s="25">
        <v>7.4118994677000005E-2</v>
      </c>
      <c r="J563" s="24">
        <v>24221</v>
      </c>
      <c r="K563" s="24">
        <v>1679</v>
      </c>
      <c r="L563" s="17">
        <v>50073984.159999996</v>
      </c>
      <c r="M563" s="17">
        <v>76952682</v>
      </c>
      <c r="N563" s="17">
        <v>33363461.219999999</v>
      </c>
      <c r="O563" s="17">
        <v>1767573.71</v>
      </c>
      <c r="P563" s="17">
        <v>76.680000000000007</v>
      </c>
      <c r="Q563" s="17">
        <v>29415036.539999999</v>
      </c>
      <c r="R563" s="17">
        <v>1718871.31</v>
      </c>
    </row>
    <row r="564" spans="1:18" x14ac:dyDescent="0.45">
      <c r="A564">
        <v>6</v>
      </c>
      <c r="B564">
        <v>2024</v>
      </c>
      <c r="C564" t="s">
        <v>20</v>
      </c>
      <c r="D564">
        <v>3120</v>
      </c>
      <c r="E564" s="24">
        <v>511539</v>
      </c>
      <c r="F564" s="24">
        <v>54379</v>
      </c>
      <c r="G564" s="24">
        <v>20227</v>
      </c>
      <c r="H564" s="24">
        <v>4261</v>
      </c>
      <c r="I564" s="25">
        <v>0.83297656679200005</v>
      </c>
      <c r="J564" s="24">
        <v>22465</v>
      </c>
      <c r="K564" s="24">
        <v>3232</v>
      </c>
      <c r="L564" s="17">
        <v>16391102</v>
      </c>
      <c r="M564" s="17">
        <v>28362444</v>
      </c>
      <c r="N564" s="17">
        <v>13858561</v>
      </c>
      <c r="O564" s="17">
        <v>2399808</v>
      </c>
      <c r="P564" s="17">
        <v>32.04</v>
      </c>
      <c r="Q564" s="17">
        <v>16257212</v>
      </c>
      <c r="R564" s="17">
        <v>2624766</v>
      </c>
    </row>
    <row r="565" spans="1:18" x14ac:dyDescent="0.45">
      <c r="A565">
        <v>6</v>
      </c>
      <c r="B565">
        <v>2024</v>
      </c>
      <c r="C565" t="s">
        <v>18</v>
      </c>
      <c r="D565">
        <v>1001</v>
      </c>
      <c r="E565" s="24">
        <v>270590</v>
      </c>
      <c r="F565" s="24">
        <v>61313</v>
      </c>
      <c r="G565" s="24">
        <v>1054</v>
      </c>
      <c r="H565">
        <v>117</v>
      </c>
      <c r="I565" s="25">
        <v>4.3238848442000002E-2</v>
      </c>
      <c r="J565" s="24">
        <v>14135</v>
      </c>
      <c r="K565" s="24">
        <v>1396</v>
      </c>
      <c r="L565" s="17">
        <v>42773047.649999999</v>
      </c>
      <c r="M565" s="17">
        <v>133011707.90000001</v>
      </c>
      <c r="N565" s="17">
        <v>5122908.7300000004</v>
      </c>
      <c r="O565" s="17">
        <v>754166.05</v>
      </c>
      <c r="P565" s="17">
        <v>158.07</v>
      </c>
      <c r="Q565" s="17">
        <v>33485055.190000001</v>
      </c>
      <c r="R565" s="17">
        <v>2887212.32</v>
      </c>
    </row>
    <row r="566" spans="1:18" x14ac:dyDescent="0.45">
      <c r="A566">
        <v>9</v>
      </c>
      <c r="B566">
        <v>2024</v>
      </c>
      <c r="C566" t="s">
        <v>27</v>
      </c>
      <c r="D566" t="s">
        <v>28</v>
      </c>
      <c r="E566" s="24">
        <v>1067400</v>
      </c>
      <c r="F566" s="24">
        <v>107370</v>
      </c>
      <c r="G566" s="24">
        <v>9836</v>
      </c>
      <c r="H566" s="24">
        <v>3043</v>
      </c>
      <c r="I566" s="25">
        <v>0.28508525388799999</v>
      </c>
      <c r="J566" s="24">
        <v>52101</v>
      </c>
      <c r="K566" s="24">
        <v>1169</v>
      </c>
      <c r="L566" s="17">
        <v>249767989</v>
      </c>
      <c r="M566" s="17">
        <v>71812901.739999995</v>
      </c>
      <c r="N566" s="17">
        <v>13137221</v>
      </c>
      <c r="O566" s="17">
        <v>4461552.62</v>
      </c>
      <c r="P566" s="17">
        <v>234</v>
      </c>
      <c r="Q566" s="17">
        <v>72785593</v>
      </c>
      <c r="R566" s="17">
        <v>1401125.69</v>
      </c>
    </row>
    <row r="567" spans="1:18" x14ac:dyDescent="0.45">
      <c r="A567">
        <v>9</v>
      </c>
      <c r="B567">
        <v>2024</v>
      </c>
      <c r="C567" t="s">
        <v>21</v>
      </c>
      <c r="D567">
        <v>1003</v>
      </c>
      <c r="E567" s="24">
        <v>542094</v>
      </c>
      <c r="F567" s="24">
        <v>52781</v>
      </c>
      <c r="G567" s="24">
        <v>9402</v>
      </c>
      <c r="H567">
        <v>871</v>
      </c>
      <c r="I567" s="25">
        <v>0.16067324117199999</v>
      </c>
      <c r="J567" s="24">
        <v>10821</v>
      </c>
      <c r="K567">
        <v>761</v>
      </c>
      <c r="L567" s="17">
        <v>35247638.609999999</v>
      </c>
      <c r="M567" s="17">
        <v>43401472.240000002</v>
      </c>
      <c r="N567" s="17">
        <v>7002528</v>
      </c>
      <c r="O567" s="17">
        <v>1519451</v>
      </c>
      <c r="P567" s="17">
        <v>65.02</v>
      </c>
      <c r="Q567" s="17">
        <v>13040709</v>
      </c>
      <c r="R567" s="17">
        <v>551770.05000000005</v>
      </c>
    </row>
    <row r="568" spans="1:18" x14ac:dyDescent="0.45">
      <c r="A568">
        <v>9</v>
      </c>
      <c r="B568">
        <v>2024</v>
      </c>
      <c r="C568" t="s">
        <v>25</v>
      </c>
      <c r="D568">
        <v>1004</v>
      </c>
      <c r="E568" s="24">
        <v>1523394</v>
      </c>
      <c r="F568" s="24">
        <v>228839</v>
      </c>
      <c r="G568" s="24">
        <v>49253</v>
      </c>
      <c r="H568" s="24">
        <v>10384</v>
      </c>
      <c r="I568" s="25">
        <v>0.68163587358199995</v>
      </c>
      <c r="J568" s="24">
        <v>69740</v>
      </c>
      <c r="K568" s="24">
        <v>6621</v>
      </c>
      <c r="L568" s="17">
        <v>212617173</v>
      </c>
      <c r="M568" s="17">
        <v>310279093.89999998</v>
      </c>
      <c r="N568" s="17">
        <v>56156043</v>
      </c>
      <c r="O568" s="17">
        <v>18772277</v>
      </c>
      <c r="P568" s="17">
        <v>139.57</v>
      </c>
      <c r="Q568" s="17">
        <v>102367004</v>
      </c>
      <c r="R568" s="17">
        <v>6647092.7199999997</v>
      </c>
    </row>
    <row r="569" spans="1:18" x14ac:dyDescent="0.45">
      <c r="A569">
        <v>9</v>
      </c>
      <c r="B569">
        <v>2024</v>
      </c>
      <c r="C569" t="s">
        <v>19</v>
      </c>
      <c r="D569">
        <v>1006</v>
      </c>
      <c r="E569" s="24">
        <v>211879</v>
      </c>
      <c r="F569" s="24">
        <v>19765</v>
      </c>
      <c r="G569" s="24">
        <v>15892</v>
      </c>
      <c r="H569" s="24">
        <v>2016</v>
      </c>
      <c r="I569" s="25">
        <v>0.95148646161299999</v>
      </c>
      <c r="J569" s="24">
        <v>13898</v>
      </c>
      <c r="K569">
        <v>511</v>
      </c>
      <c r="L569" s="17">
        <v>50112250.509999998</v>
      </c>
      <c r="M569" s="17">
        <v>22248110.239999998</v>
      </c>
      <c r="N569" s="17">
        <v>15686204.73</v>
      </c>
      <c r="O569" s="17">
        <v>3029698.92</v>
      </c>
      <c r="P569" s="17">
        <v>236.51</v>
      </c>
      <c r="Q569" s="17">
        <v>17065258.559999999</v>
      </c>
      <c r="R569" s="17">
        <v>620816.76</v>
      </c>
    </row>
    <row r="570" spans="1:18" x14ac:dyDescent="0.45">
      <c r="A570">
        <v>9</v>
      </c>
      <c r="B570">
        <v>2024</v>
      </c>
      <c r="C570" t="s">
        <v>23</v>
      </c>
      <c r="D570">
        <v>3010</v>
      </c>
      <c r="E570" s="24">
        <v>1193657</v>
      </c>
      <c r="F570" s="24">
        <v>204759</v>
      </c>
      <c r="G570" s="24">
        <v>38144</v>
      </c>
      <c r="H570" s="24">
        <v>1997</v>
      </c>
      <c r="I570" s="25">
        <v>0.167300991826</v>
      </c>
      <c r="J570" s="24">
        <v>27924</v>
      </c>
      <c r="K570" s="24">
        <v>2884</v>
      </c>
      <c r="L570" s="17">
        <v>58824833</v>
      </c>
      <c r="M570" s="17">
        <v>182171421.19999999</v>
      </c>
      <c r="N570" s="17">
        <v>38200214</v>
      </c>
      <c r="O570" s="17">
        <v>6036283</v>
      </c>
      <c r="P570" s="17">
        <v>49.28</v>
      </c>
      <c r="Q570" s="17">
        <v>39358852</v>
      </c>
      <c r="R570" s="17">
        <v>1261729.78</v>
      </c>
    </row>
    <row r="571" spans="1:18" x14ac:dyDescent="0.45">
      <c r="A571">
        <v>9</v>
      </c>
      <c r="B571">
        <v>2024</v>
      </c>
      <c r="C571" t="s">
        <v>26</v>
      </c>
      <c r="D571">
        <v>1002</v>
      </c>
      <c r="E571" s="24">
        <v>3125427</v>
      </c>
      <c r="F571" s="24">
        <v>469080</v>
      </c>
      <c r="G571" s="24">
        <v>275494</v>
      </c>
      <c r="H571" s="24">
        <v>5190</v>
      </c>
      <c r="I571" s="25">
        <v>0.166057309929</v>
      </c>
      <c r="J571" s="24">
        <v>186920</v>
      </c>
      <c r="K571" s="24">
        <v>10811</v>
      </c>
      <c r="L571" s="17">
        <v>358278234.39999998</v>
      </c>
      <c r="M571" s="17">
        <v>910493054.20000005</v>
      </c>
      <c r="N571" s="17">
        <v>207558796.80000001</v>
      </c>
      <c r="O571" s="17">
        <v>41710975.350000001</v>
      </c>
      <c r="P571" s="17">
        <v>114.63</v>
      </c>
      <c r="Q571" s="17">
        <v>209886234.59999999</v>
      </c>
      <c r="R571" s="17">
        <v>9469426.5500000007</v>
      </c>
    </row>
    <row r="572" spans="1:18" x14ac:dyDescent="0.45">
      <c r="A572">
        <v>9</v>
      </c>
      <c r="B572">
        <v>2024</v>
      </c>
      <c r="C572" t="s">
        <v>18</v>
      </c>
      <c r="D572">
        <v>1001</v>
      </c>
      <c r="E572" s="24">
        <v>270468</v>
      </c>
      <c r="F572" s="24">
        <v>60617</v>
      </c>
      <c r="G572">
        <v>201</v>
      </c>
      <c r="H572">
        <v>157</v>
      </c>
      <c r="I572" s="25">
        <v>5.8047532424999999E-2</v>
      </c>
      <c r="J572" s="24">
        <v>11052</v>
      </c>
      <c r="K572" s="24">
        <v>1011</v>
      </c>
      <c r="L572" s="17">
        <v>50743396.600000001</v>
      </c>
      <c r="M572" s="17">
        <v>135795781.90000001</v>
      </c>
      <c r="N572" s="17">
        <v>949124.68</v>
      </c>
      <c r="O572" s="17">
        <v>1294391.02</v>
      </c>
      <c r="P572" s="17">
        <v>187.61</v>
      </c>
      <c r="Q572" s="17">
        <v>29429225.609999999</v>
      </c>
      <c r="R572" s="17">
        <v>2616413.5099999998</v>
      </c>
    </row>
    <row r="573" spans="1:18" x14ac:dyDescent="0.45">
      <c r="A573">
        <v>9</v>
      </c>
      <c r="B573">
        <v>2024</v>
      </c>
      <c r="C573" t="s">
        <v>20</v>
      </c>
      <c r="D573">
        <v>3120</v>
      </c>
      <c r="E573" s="24">
        <v>508937</v>
      </c>
      <c r="F573" s="24">
        <v>56754</v>
      </c>
      <c r="G573" s="24">
        <v>12415</v>
      </c>
      <c r="H573" s="24">
        <v>2605</v>
      </c>
      <c r="I573" s="25">
        <v>0.511851172149</v>
      </c>
      <c r="J573" s="24">
        <v>18946</v>
      </c>
      <c r="K573" s="24">
        <v>3822</v>
      </c>
      <c r="L573" s="17">
        <v>14283115</v>
      </c>
      <c r="M573" s="17">
        <v>24268979</v>
      </c>
      <c r="N573" s="17">
        <v>9176080</v>
      </c>
      <c r="O573" s="17">
        <v>2295659</v>
      </c>
      <c r="P573" s="17">
        <v>28.06</v>
      </c>
      <c r="Q573" s="17">
        <v>14705121</v>
      </c>
      <c r="R573" s="17">
        <v>2027354</v>
      </c>
    </row>
    <row r="574" spans="1:18" x14ac:dyDescent="0.45">
      <c r="A574">
        <v>9</v>
      </c>
      <c r="B574">
        <v>2024</v>
      </c>
      <c r="C574" t="s">
        <v>24</v>
      </c>
      <c r="D574">
        <v>1005</v>
      </c>
      <c r="E574" s="24">
        <v>1031498</v>
      </c>
      <c r="F574" s="24">
        <v>111792</v>
      </c>
      <c r="G574" s="24">
        <v>86698</v>
      </c>
      <c r="H574" s="24">
        <v>5843</v>
      </c>
      <c r="I574" s="25">
        <v>0.56645771489600005</v>
      </c>
      <c r="J574" s="24">
        <v>48658</v>
      </c>
      <c r="K574" s="24">
        <v>3332</v>
      </c>
      <c r="L574" s="17">
        <v>113701943.2</v>
      </c>
      <c r="M574" s="17">
        <v>70624258.640000001</v>
      </c>
      <c r="N574" s="17">
        <v>41125568.539999999</v>
      </c>
      <c r="O574" s="17">
        <v>8610567.3100000005</v>
      </c>
      <c r="P574" s="17">
        <v>110.23</v>
      </c>
      <c r="Q574" s="17">
        <v>52066953.920000002</v>
      </c>
      <c r="R574" s="17">
        <v>3367064</v>
      </c>
    </row>
    <row r="575" spans="1:18" x14ac:dyDescent="0.45">
      <c r="A575">
        <v>9</v>
      </c>
      <c r="B575">
        <v>2024</v>
      </c>
      <c r="C575" t="s">
        <v>22</v>
      </c>
      <c r="D575">
        <v>1007</v>
      </c>
      <c r="E575" s="24">
        <v>652834</v>
      </c>
      <c r="F575" s="24">
        <v>71123</v>
      </c>
      <c r="G575" s="24">
        <v>48960</v>
      </c>
      <c r="H575" s="24">
        <v>2753</v>
      </c>
      <c r="I575" s="25">
        <v>0.42169985019200001</v>
      </c>
      <c r="J575" s="24">
        <v>27640</v>
      </c>
      <c r="K575" s="24">
        <v>2034</v>
      </c>
      <c r="L575" s="17">
        <v>55648609.829999998</v>
      </c>
      <c r="M575" s="17">
        <v>73310631.620000005</v>
      </c>
      <c r="N575" s="17">
        <v>44948973.030000001</v>
      </c>
      <c r="O575" s="17">
        <v>6304249.9000000004</v>
      </c>
      <c r="P575" s="17">
        <v>85.24</v>
      </c>
      <c r="Q575" s="17">
        <v>38749352.939999998</v>
      </c>
      <c r="R575" s="17">
        <v>1879350</v>
      </c>
    </row>
    <row r="576" spans="1:18" x14ac:dyDescent="0.45">
      <c r="A576">
        <v>12</v>
      </c>
      <c r="B576">
        <v>2024</v>
      </c>
      <c r="C576" t="s">
        <v>27</v>
      </c>
      <c r="D576" t="s">
        <v>28</v>
      </c>
      <c r="E576" s="24">
        <v>1067989</v>
      </c>
      <c r="F576" s="24">
        <v>115650</v>
      </c>
      <c r="G576" s="24">
        <v>9205</v>
      </c>
      <c r="H576" s="24">
        <v>1167</v>
      </c>
      <c r="I576" s="25">
        <v>0.10927078837</v>
      </c>
      <c r="J576" s="24">
        <v>53782</v>
      </c>
      <c r="K576" s="24">
        <v>1071</v>
      </c>
      <c r="L576" s="17">
        <v>168046991.69999999</v>
      </c>
      <c r="M576" s="17">
        <v>77009408.019999996</v>
      </c>
      <c r="N576" s="17">
        <v>12205179</v>
      </c>
      <c r="O576" s="17">
        <v>2039492.32</v>
      </c>
      <c r="P576" s="17">
        <v>157.35</v>
      </c>
      <c r="Q576" s="17">
        <v>72941408</v>
      </c>
      <c r="R576" s="17">
        <v>1059901.04</v>
      </c>
    </row>
    <row r="577" spans="1:18" x14ac:dyDescent="0.45">
      <c r="A577">
        <v>12</v>
      </c>
      <c r="B577">
        <v>2024</v>
      </c>
      <c r="C577" t="s">
        <v>21</v>
      </c>
      <c r="D577">
        <v>1003</v>
      </c>
      <c r="E577" s="24">
        <v>551479</v>
      </c>
      <c r="F577" s="24">
        <v>47460</v>
      </c>
      <c r="G577" s="24">
        <v>11523</v>
      </c>
      <c r="H577">
        <v>50</v>
      </c>
      <c r="I577" s="25">
        <v>9.0665283719999993E-3</v>
      </c>
      <c r="J577" s="24">
        <v>8321</v>
      </c>
      <c r="K577">
        <v>967</v>
      </c>
      <c r="L577" s="17">
        <v>122332034.2</v>
      </c>
      <c r="M577" s="17">
        <v>37009090</v>
      </c>
      <c r="N577" s="17">
        <v>8566924</v>
      </c>
      <c r="O577" s="17">
        <v>77218</v>
      </c>
      <c r="P577" s="17">
        <v>221.83</v>
      </c>
      <c r="Q577" s="17">
        <v>9588994</v>
      </c>
      <c r="R577" s="17">
        <v>562109.82999999996</v>
      </c>
    </row>
    <row r="578" spans="1:18" x14ac:dyDescent="0.45">
      <c r="A578">
        <v>12</v>
      </c>
      <c r="B578">
        <v>2024</v>
      </c>
      <c r="C578" t="s">
        <v>25</v>
      </c>
      <c r="D578">
        <v>1004</v>
      </c>
      <c r="E578" s="24">
        <v>1492482</v>
      </c>
      <c r="F578" s="24">
        <v>234694</v>
      </c>
      <c r="G578" s="24">
        <v>40639</v>
      </c>
      <c r="H578">
        <v>209</v>
      </c>
      <c r="I578" s="25">
        <v>1.400351897E-2</v>
      </c>
      <c r="J578" s="24">
        <v>55595</v>
      </c>
      <c r="K578" s="24">
        <v>7546</v>
      </c>
      <c r="L578" s="17">
        <v>263102404</v>
      </c>
      <c r="M578" s="17">
        <v>309028055</v>
      </c>
      <c r="N578" s="17">
        <v>43777988</v>
      </c>
      <c r="O578" s="17">
        <v>592412</v>
      </c>
      <c r="P578" s="17">
        <v>176.29</v>
      </c>
      <c r="Q578" s="17">
        <v>74290511</v>
      </c>
      <c r="R578" s="17">
        <v>9392232.5</v>
      </c>
    </row>
    <row r="579" spans="1:18" x14ac:dyDescent="0.45">
      <c r="A579">
        <v>12</v>
      </c>
      <c r="B579">
        <v>2024</v>
      </c>
      <c r="C579" t="s">
        <v>19</v>
      </c>
      <c r="D579">
        <v>1006</v>
      </c>
      <c r="E579" s="24">
        <v>212674</v>
      </c>
      <c r="F579" s="24">
        <v>19574</v>
      </c>
      <c r="G579" s="24">
        <v>13479</v>
      </c>
      <c r="H579">
        <v>412</v>
      </c>
      <c r="I579" s="25">
        <v>0.19372372739499999</v>
      </c>
      <c r="J579" s="24">
        <v>13560</v>
      </c>
      <c r="K579">
        <v>912</v>
      </c>
      <c r="L579" s="17">
        <v>60424502.25</v>
      </c>
      <c r="M579" s="17">
        <v>21423026.699999999</v>
      </c>
      <c r="N579" s="17">
        <v>12633601.18</v>
      </c>
      <c r="O579" s="17">
        <v>805296.71</v>
      </c>
      <c r="P579" s="17">
        <v>284.12</v>
      </c>
      <c r="Q579" s="17">
        <v>14917578.890000001</v>
      </c>
      <c r="R579" s="17">
        <v>1163982.0900000001</v>
      </c>
    </row>
    <row r="580" spans="1:18" x14ac:dyDescent="0.45">
      <c r="A580">
        <v>12</v>
      </c>
      <c r="B580">
        <v>2024</v>
      </c>
      <c r="C580" t="s">
        <v>23</v>
      </c>
      <c r="D580">
        <v>3010</v>
      </c>
      <c r="E580" s="24">
        <v>1170395</v>
      </c>
      <c r="F580" s="24">
        <v>195364</v>
      </c>
      <c r="G580" s="24">
        <v>47833</v>
      </c>
      <c r="H580">
        <v>42</v>
      </c>
      <c r="I580" s="25">
        <v>3.5885320769999999E-3</v>
      </c>
      <c r="J580" s="24">
        <v>21494</v>
      </c>
      <c r="K580" s="24">
        <v>3620</v>
      </c>
      <c r="L580" s="17">
        <v>206573599</v>
      </c>
      <c r="M580" s="17">
        <v>166244699.30000001</v>
      </c>
      <c r="N580" s="17">
        <v>43677128</v>
      </c>
      <c r="O580" s="17">
        <v>191330</v>
      </c>
      <c r="P580" s="17">
        <v>176.5</v>
      </c>
      <c r="Q580" s="17">
        <v>27309035</v>
      </c>
      <c r="R580" s="17">
        <v>3608813.31</v>
      </c>
    </row>
    <row r="581" spans="1:18" x14ac:dyDescent="0.45">
      <c r="A581">
        <v>12</v>
      </c>
      <c r="B581">
        <v>2024</v>
      </c>
      <c r="C581" t="s">
        <v>26</v>
      </c>
      <c r="D581">
        <v>1002</v>
      </c>
      <c r="E581" s="24">
        <v>3138236</v>
      </c>
      <c r="F581" s="24">
        <v>496007</v>
      </c>
      <c r="G581" s="24">
        <v>190380</v>
      </c>
      <c r="H581" s="24">
        <v>6056</v>
      </c>
      <c r="I581" s="25">
        <v>0.19297465200200001</v>
      </c>
      <c r="J581" s="24">
        <v>202623</v>
      </c>
      <c r="K581" s="24">
        <v>11886</v>
      </c>
      <c r="L581" s="17">
        <v>660785956.5</v>
      </c>
      <c r="M581" s="17">
        <v>948402457.29999995</v>
      </c>
      <c r="N581" s="17">
        <v>137487113.5</v>
      </c>
      <c r="O581" s="17">
        <v>23664579.420000002</v>
      </c>
      <c r="P581" s="17">
        <v>210.56</v>
      </c>
      <c r="Q581" s="17">
        <v>236265612.09999999</v>
      </c>
      <c r="R581" s="17">
        <v>20696401.489999998</v>
      </c>
    </row>
    <row r="582" spans="1:18" x14ac:dyDescent="0.45">
      <c r="A582">
        <v>12</v>
      </c>
      <c r="B582">
        <v>2024</v>
      </c>
      <c r="C582" t="s">
        <v>18</v>
      </c>
      <c r="D582">
        <v>1001</v>
      </c>
      <c r="E582" s="24">
        <v>276586</v>
      </c>
      <c r="F582" s="24">
        <v>55171</v>
      </c>
      <c r="G582" s="24">
        <v>13696</v>
      </c>
      <c r="H582">
        <v>0</v>
      </c>
      <c r="I582" s="25">
        <v>0</v>
      </c>
      <c r="J582" s="24">
        <v>11002</v>
      </c>
      <c r="K582">
        <v>893</v>
      </c>
      <c r="L582" s="17">
        <v>59578973.259999998</v>
      </c>
      <c r="M582" s="17">
        <v>133896359.3</v>
      </c>
      <c r="N582" s="17">
        <v>43463582.039999999</v>
      </c>
      <c r="O582" s="17">
        <v>0</v>
      </c>
      <c r="P582" s="17">
        <v>215.41</v>
      </c>
      <c r="Q582" s="17">
        <v>33892847.57</v>
      </c>
      <c r="R582" s="17">
        <v>1066668.8899999999</v>
      </c>
    </row>
    <row r="583" spans="1:18" x14ac:dyDescent="0.45">
      <c r="A583">
        <v>12</v>
      </c>
      <c r="B583">
        <v>2024</v>
      </c>
      <c r="C583" t="s">
        <v>24</v>
      </c>
      <c r="D583">
        <v>1005</v>
      </c>
      <c r="E583" s="24">
        <v>1032296</v>
      </c>
      <c r="F583" s="24">
        <v>101805</v>
      </c>
      <c r="G583" s="24">
        <v>82271</v>
      </c>
      <c r="H583">
        <v>687</v>
      </c>
      <c r="I583" s="25">
        <v>6.6550679262999998E-2</v>
      </c>
      <c r="J583" s="24">
        <v>46945</v>
      </c>
      <c r="K583" s="24">
        <v>4008</v>
      </c>
      <c r="L583" s="17">
        <v>148347277.80000001</v>
      </c>
      <c r="M583" s="17">
        <v>65288467.5</v>
      </c>
      <c r="N583" s="17">
        <v>36425864.299999997</v>
      </c>
      <c r="O583" s="17">
        <v>934184.21</v>
      </c>
      <c r="P583" s="17">
        <v>143.71</v>
      </c>
      <c r="Q583" s="17">
        <v>48165513.850000001</v>
      </c>
      <c r="R583" s="17">
        <v>4539201.78</v>
      </c>
    </row>
    <row r="584" spans="1:18" x14ac:dyDescent="0.45">
      <c r="A584">
        <v>12</v>
      </c>
      <c r="B584">
        <v>2024</v>
      </c>
      <c r="C584" t="s">
        <v>22</v>
      </c>
      <c r="D584">
        <v>1007</v>
      </c>
      <c r="E584" s="24">
        <v>654924</v>
      </c>
      <c r="F584" s="24">
        <v>67284</v>
      </c>
      <c r="G584" s="24">
        <v>46851</v>
      </c>
      <c r="H584">
        <v>314</v>
      </c>
      <c r="I584" s="25">
        <v>4.7944494322999999E-2</v>
      </c>
      <c r="J584" s="24">
        <v>27811</v>
      </c>
      <c r="K584" s="24">
        <v>2879</v>
      </c>
      <c r="L584" s="17">
        <v>76966932.049999997</v>
      </c>
      <c r="M584" s="17">
        <v>76938256.379999995</v>
      </c>
      <c r="N584" s="17">
        <v>35677376.57</v>
      </c>
      <c r="O584" s="17">
        <v>618843.61</v>
      </c>
      <c r="P584" s="17">
        <v>117.52</v>
      </c>
      <c r="Q584" s="17">
        <v>39591074.049999997</v>
      </c>
      <c r="R584" s="17">
        <v>4725706.8099999996</v>
      </c>
    </row>
    <row r="585" spans="1:18" x14ac:dyDescent="0.45">
      <c r="A585">
        <v>12</v>
      </c>
      <c r="B585">
        <v>2024</v>
      </c>
      <c r="C585" t="s">
        <v>20</v>
      </c>
      <c r="D585">
        <v>3120</v>
      </c>
      <c r="E585" s="24">
        <v>512467</v>
      </c>
      <c r="F585" s="24">
        <v>50471</v>
      </c>
      <c r="G585" s="24">
        <v>6253</v>
      </c>
      <c r="H585">
        <v>0</v>
      </c>
      <c r="I585" s="25">
        <v>0</v>
      </c>
      <c r="J585" s="24">
        <v>12991</v>
      </c>
      <c r="K585" s="24">
        <v>5109</v>
      </c>
      <c r="L585" s="17">
        <v>48076995.140000001</v>
      </c>
      <c r="M585" s="17">
        <v>22292187.91</v>
      </c>
      <c r="N585" s="17">
        <v>4383908.2300000004</v>
      </c>
      <c r="O585" s="17">
        <v>0</v>
      </c>
      <c r="P585" s="17">
        <v>93.81</v>
      </c>
      <c r="Q585" s="17">
        <v>9683953.5899999999</v>
      </c>
      <c r="R585" s="17">
        <v>-468259.43</v>
      </c>
    </row>
    <row r="586" spans="1:18" x14ac:dyDescent="0.45">
      <c r="A586">
        <v>3</v>
      </c>
      <c r="B586">
        <v>2025</v>
      </c>
      <c r="C586" t="s">
        <v>27</v>
      </c>
      <c r="D586" t="s">
        <v>28</v>
      </c>
      <c r="E586" s="24">
        <v>1067751</v>
      </c>
      <c r="F586" s="24">
        <v>111145</v>
      </c>
      <c r="G586" s="24">
        <v>9642</v>
      </c>
      <c r="H586" s="24">
        <v>1524</v>
      </c>
      <c r="I586" s="25">
        <v>0.14272990613</v>
      </c>
      <c r="J586" s="24">
        <v>53333</v>
      </c>
      <c r="K586" s="24">
        <v>1500</v>
      </c>
      <c r="L586" s="17">
        <v>162702696.5</v>
      </c>
      <c r="M586" s="17">
        <v>74640239.120000005</v>
      </c>
      <c r="N586" s="17">
        <v>12780072</v>
      </c>
      <c r="O586" s="17">
        <v>2518279.79</v>
      </c>
      <c r="P586" s="17">
        <v>152.38</v>
      </c>
      <c r="Q586" s="17">
        <v>72270075</v>
      </c>
      <c r="R586" s="17">
        <v>1631312.99</v>
      </c>
    </row>
    <row r="587" spans="1:18" x14ac:dyDescent="0.45">
      <c r="A587">
        <v>3</v>
      </c>
      <c r="B587">
        <v>2025</v>
      </c>
      <c r="C587" t="s">
        <v>21</v>
      </c>
      <c r="D587">
        <v>1003</v>
      </c>
      <c r="E587" s="24">
        <v>550933</v>
      </c>
      <c r="F587" s="24">
        <v>46340</v>
      </c>
      <c r="G587" s="24">
        <v>19558</v>
      </c>
      <c r="H587">
        <v>79</v>
      </c>
      <c r="I587" s="25">
        <v>1.4339311677E-2</v>
      </c>
      <c r="J587" s="24">
        <v>7905</v>
      </c>
      <c r="K587">
        <v>654</v>
      </c>
      <c r="L587" s="17">
        <v>145320026.09999999</v>
      </c>
      <c r="M587" s="17">
        <v>41187302.840000004</v>
      </c>
      <c r="N587" s="17">
        <v>14432671</v>
      </c>
      <c r="O587" s="17">
        <v>171240</v>
      </c>
      <c r="P587" s="17">
        <v>263.77</v>
      </c>
      <c r="Q587" s="17">
        <v>9581125</v>
      </c>
      <c r="R587" s="17">
        <v>435405.8</v>
      </c>
    </row>
    <row r="588" spans="1:18" x14ac:dyDescent="0.45">
      <c r="A588">
        <v>3</v>
      </c>
      <c r="B588">
        <v>2025</v>
      </c>
      <c r="C588" t="s">
        <v>25</v>
      </c>
      <c r="D588">
        <v>1004</v>
      </c>
      <c r="E588" s="24">
        <v>1503951</v>
      </c>
      <c r="F588" s="24">
        <v>213899</v>
      </c>
      <c r="G588" s="24">
        <v>58081</v>
      </c>
      <c r="H588">
        <v>249</v>
      </c>
      <c r="I588" s="25">
        <v>1.6556390468000001E-2</v>
      </c>
      <c r="J588" s="24">
        <v>52476</v>
      </c>
      <c r="K588" s="24">
        <v>4122</v>
      </c>
      <c r="L588" s="17">
        <v>298641425.10000002</v>
      </c>
      <c r="M588" s="17">
        <v>323354167.5</v>
      </c>
      <c r="N588" s="17">
        <v>48947782</v>
      </c>
      <c r="O588" s="17">
        <v>698378</v>
      </c>
      <c r="P588" s="17">
        <v>198.57</v>
      </c>
      <c r="Q588" s="17">
        <v>72878167</v>
      </c>
      <c r="R588" s="17">
        <v>2181988.39</v>
      </c>
    </row>
    <row r="589" spans="1:18" x14ac:dyDescent="0.45">
      <c r="A589">
        <v>3</v>
      </c>
      <c r="B589">
        <v>2025</v>
      </c>
      <c r="C589" t="s">
        <v>19</v>
      </c>
      <c r="D589">
        <v>1006</v>
      </c>
      <c r="E589" s="24">
        <v>213722</v>
      </c>
      <c r="F589" s="24">
        <v>15270</v>
      </c>
      <c r="G589" s="24">
        <v>18193</v>
      </c>
      <c r="H589" s="24">
        <v>1011</v>
      </c>
      <c r="I589" s="25">
        <v>0.47304442219300002</v>
      </c>
      <c r="J589" s="24">
        <v>13579</v>
      </c>
      <c r="K589">
        <v>526</v>
      </c>
      <c r="L589" s="17">
        <v>68624816.030000001</v>
      </c>
      <c r="M589" s="17">
        <v>17616278.18</v>
      </c>
      <c r="N589" s="17">
        <v>18908893.699999999</v>
      </c>
      <c r="O589" s="17">
        <v>1673965.63</v>
      </c>
      <c r="P589" s="17">
        <v>321.08999999999997</v>
      </c>
      <c r="Q589" s="17">
        <v>15511042.33</v>
      </c>
      <c r="R589" s="17">
        <v>491638.22</v>
      </c>
    </row>
    <row r="590" spans="1:18" x14ac:dyDescent="0.45">
      <c r="A590">
        <v>3</v>
      </c>
      <c r="B590">
        <v>2025</v>
      </c>
      <c r="C590" t="s">
        <v>23</v>
      </c>
      <c r="D590">
        <v>3010</v>
      </c>
      <c r="E590" s="24">
        <v>1209194</v>
      </c>
      <c r="F590" s="24">
        <v>184045</v>
      </c>
      <c r="G590" s="24">
        <v>52737</v>
      </c>
      <c r="H590">
        <v>256</v>
      </c>
      <c r="I590" s="25">
        <v>2.1171127214E-2</v>
      </c>
      <c r="J590" s="24">
        <v>20002</v>
      </c>
      <c r="K590" s="24">
        <v>2868</v>
      </c>
      <c r="L590" s="17">
        <v>271527688</v>
      </c>
      <c r="M590" s="17">
        <v>180005364.30000001</v>
      </c>
      <c r="N590" s="17">
        <v>55080276</v>
      </c>
      <c r="O590" s="17">
        <v>750253</v>
      </c>
      <c r="P590" s="17">
        <v>224.55</v>
      </c>
      <c r="Q590" s="17">
        <v>26261709</v>
      </c>
      <c r="R590" s="17">
        <v>2354048.65</v>
      </c>
    </row>
    <row r="591" spans="1:18" x14ac:dyDescent="0.45">
      <c r="A591">
        <v>3</v>
      </c>
      <c r="B591">
        <v>2025</v>
      </c>
      <c r="C591" t="s">
        <v>26</v>
      </c>
      <c r="D591">
        <v>1002</v>
      </c>
      <c r="E591" s="24">
        <v>3148030</v>
      </c>
      <c r="F591" s="24">
        <v>399234</v>
      </c>
      <c r="G591" s="24">
        <v>127598</v>
      </c>
      <c r="H591" s="24">
        <v>14880</v>
      </c>
      <c r="I591" s="25">
        <v>0.47267656280300002</v>
      </c>
      <c r="J591" s="24">
        <v>194267</v>
      </c>
      <c r="K591" s="24">
        <v>11230</v>
      </c>
      <c r="L591" s="17">
        <v>551933146</v>
      </c>
      <c r="M591" s="17">
        <v>861487148.89999998</v>
      </c>
      <c r="N591" s="17">
        <v>174624657.5</v>
      </c>
      <c r="O591" s="17">
        <v>78150229.819999993</v>
      </c>
      <c r="P591" s="17">
        <v>175.33</v>
      </c>
      <c r="Q591" s="17">
        <v>287695165</v>
      </c>
      <c r="R591" s="17">
        <v>19008276.949999999</v>
      </c>
    </row>
    <row r="592" spans="1:18" x14ac:dyDescent="0.45">
      <c r="A592">
        <v>3</v>
      </c>
      <c r="B592">
        <v>2025</v>
      </c>
      <c r="C592" t="s">
        <v>18</v>
      </c>
      <c r="D592">
        <v>1001</v>
      </c>
      <c r="E592" s="24">
        <v>287162</v>
      </c>
      <c r="F592" s="24">
        <v>50062</v>
      </c>
      <c r="G592" s="24">
        <v>15756</v>
      </c>
      <c r="H592">
        <v>573</v>
      </c>
      <c r="I592" s="25">
        <v>0.19953893620999999</v>
      </c>
      <c r="J592" s="24">
        <v>15097</v>
      </c>
      <c r="K592" s="24">
        <v>1352</v>
      </c>
      <c r="L592" s="17">
        <v>74345487.819999993</v>
      </c>
      <c r="M592" s="17">
        <v>133198079.90000001</v>
      </c>
      <c r="N592" s="17">
        <v>40917301.280000001</v>
      </c>
      <c r="O592" s="17">
        <v>3269589.02</v>
      </c>
      <c r="P592" s="17">
        <v>258.89999999999998</v>
      </c>
      <c r="Q592" s="17">
        <v>49422803.850000001</v>
      </c>
      <c r="R592" s="17">
        <v>1891085.65</v>
      </c>
    </row>
    <row r="593" spans="1:18" x14ac:dyDescent="0.45">
      <c r="A593">
        <v>3</v>
      </c>
      <c r="B593">
        <v>2025</v>
      </c>
      <c r="C593" t="s">
        <v>24</v>
      </c>
      <c r="D593">
        <v>1005</v>
      </c>
      <c r="E593" s="24">
        <v>1033610</v>
      </c>
      <c r="F593" s="24">
        <v>102344</v>
      </c>
      <c r="G593" s="24">
        <v>91858</v>
      </c>
      <c r="H593" s="24">
        <v>2376</v>
      </c>
      <c r="I593" s="25">
        <v>0.22987393697799999</v>
      </c>
      <c r="J593" s="24">
        <v>51008</v>
      </c>
      <c r="K593" s="24">
        <v>2364</v>
      </c>
      <c r="L593" s="17">
        <v>171859308</v>
      </c>
      <c r="M593" s="17">
        <v>63016631.130000003</v>
      </c>
      <c r="N593" s="17">
        <v>53313366.039999999</v>
      </c>
      <c r="O593" s="17">
        <v>3243172.18</v>
      </c>
      <c r="P593" s="17">
        <v>166.27</v>
      </c>
      <c r="Q593" s="17">
        <v>53952902.539999999</v>
      </c>
      <c r="R593" s="17">
        <v>2884580.64</v>
      </c>
    </row>
    <row r="594" spans="1:18" x14ac:dyDescent="0.45">
      <c r="A594">
        <v>3</v>
      </c>
      <c r="B594">
        <v>2025</v>
      </c>
      <c r="C594" t="s">
        <v>22</v>
      </c>
      <c r="D594">
        <v>1007</v>
      </c>
      <c r="E594" s="24">
        <v>655943</v>
      </c>
      <c r="F594" s="24">
        <v>69688</v>
      </c>
      <c r="G594" s="24">
        <v>50988</v>
      </c>
      <c r="H594">
        <v>382</v>
      </c>
      <c r="I594" s="25">
        <v>5.8236767523999998E-2</v>
      </c>
      <c r="J594" s="24">
        <v>29194</v>
      </c>
      <c r="K594" s="24">
        <v>1554</v>
      </c>
      <c r="L594" s="17">
        <v>86708173.840000004</v>
      </c>
      <c r="M594" s="17">
        <v>78457061.040000007</v>
      </c>
      <c r="N594" s="17">
        <v>48571936.409999996</v>
      </c>
      <c r="O594" s="17">
        <v>914368.99</v>
      </c>
      <c r="P594" s="17">
        <v>132.19</v>
      </c>
      <c r="Q594" s="17">
        <v>41364409.869999997</v>
      </c>
      <c r="R594" s="17">
        <v>2878832.77</v>
      </c>
    </row>
    <row r="595" spans="1:18" x14ac:dyDescent="0.45">
      <c r="A595">
        <v>3</v>
      </c>
      <c r="B595">
        <v>2025</v>
      </c>
      <c r="C595" t="s">
        <v>20</v>
      </c>
      <c r="D595">
        <v>3120</v>
      </c>
      <c r="E595" s="24">
        <v>514716</v>
      </c>
      <c r="F595" s="24">
        <v>49752</v>
      </c>
      <c r="G595" s="24">
        <v>26696</v>
      </c>
      <c r="H595">
        <v>0</v>
      </c>
      <c r="I595" s="25">
        <v>0</v>
      </c>
      <c r="J595" s="24">
        <v>21692</v>
      </c>
      <c r="K595" s="24">
        <v>3424</v>
      </c>
      <c r="L595" s="17">
        <v>57363852.869999997</v>
      </c>
      <c r="M595" s="17">
        <v>24537699.120000001</v>
      </c>
      <c r="N595" s="17">
        <v>14292846.76</v>
      </c>
      <c r="O595" s="17">
        <v>0</v>
      </c>
      <c r="P595" s="17">
        <v>111.45</v>
      </c>
      <c r="Q595" s="17">
        <v>12100751.050000001</v>
      </c>
      <c r="R595" s="17">
        <v>526041.06000000006</v>
      </c>
    </row>
    <row r="596" spans="1:18" x14ac:dyDescent="0.45">
      <c r="A596">
        <v>6</v>
      </c>
      <c r="B596">
        <v>2025</v>
      </c>
      <c r="C596" t="s">
        <v>27</v>
      </c>
      <c r="D596" t="s">
        <v>28</v>
      </c>
      <c r="E596" s="24">
        <v>1069205</v>
      </c>
      <c r="F596" s="24">
        <v>112989</v>
      </c>
      <c r="G596" s="24">
        <v>9611</v>
      </c>
      <c r="H596" s="24">
        <v>3090</v>
      </c>
      <c r="I596" s="25">
        <v>0.28899977085799999</v>
      </c>
      <c r="J596" s="24">
        <v>53057</v>
      </c>
      <c r="K596" s="24">
        <v>1028</v>
      </c>
      <c r="L596" s="17">
        <v>187491649.19999999</v>
      </c>
      <c r="M596" s="17">
        <v>73535341.790000007</v>
      </c>
      <c r="N596" s="17">
        <v>12010300</v>
      </c>
      <c r="O596" s="17">
        <v>4219437.2699999996</v>
      </c>
      <c r="P596" s="17">
        <v>175.36</v>
      </c>
      <c r="Q596" s="17">
        <v>74509310</v>
      </c>
      <c r="R596" s="17">
        <v>989159.01</v>
      </c>
    </row>
    <row r="597" spans="1:18" x14ac:dyDescent="0.45">
      <c r="A597">
        <v>6</v>
      </c>
      <c r="B597">
        <v>2025</v>
      </c>
      <c r="C597" t="s">
        <v>21</v>
      </c>
      <c r="D597">
        <v>1003</v>
      </c>
      <c r="E597" s="24">
        <v>552518</v>
      </c>
      <c r="F597" s="24">
        <v>52637</v>
      </c>
      <c r="G597" s="24">
        <v>16408</v>
      </c>
      <c r="H597" s="24">
        <v>1216</v>
      </c>
      <c r="I597" s="25">
        <v>0.220083327602</v>
      </c>
      <c r="J597" s="24">
        <v>9184</v>
      </c>
      <c r="K597">
        <v>756</v>
      </c>
      <c r="L597" s="17">
        <v>63726253.840000004</v>
      </c>
      <c r="M597" s="17">
        <v>64787610.850000001</v>
      </c>
      <c r="N597" s="17">
        <v>11448439</v>
      </c>
      <c r="O597" s="17">
        <v>2444359</v>
      </c>
      <c r="P597" s="17">
        <v>115.34</v>
      </c>
      <c r="Q597" s="17">
        <v>11064789</v>
      </c>
      <c r="R597" s="17">
        <v>564474.87</v>
      </c>
    </row>
    <row r="598" spans="1:18" x14ac:dyDescent="0.45">
      <c r="A598">
        <v>6</v>
      </c>
      <c r="B598">
        <v>2025</v>
      </c>
      <c r="C598" t="s">
        <v>25</v>
      </c>
      <c r="D598">
        <v>1004</v>
      </c>
      <c r="E598" s="24">
        <v>1521229</v>
      </c>
      <c r="F598" s="24">
        <v>225742</v>
      </c>
      <c r="G598" s="24">
        <v>55531</v>
      </c>
      <c r="H598" s="24">
        <v>11546</v>
      </c>
      <c r="I598" s="25">
        <v>0.75899157851999999</v>
      </c>
      <c r="J598" s="24">
        <v>68038</v>
      </c>
      <c r="K598" s="24">
        <v>4364</v>
      </c>
      <c r="L598" s="17">
        <v>210051218.09999999</v>
      </c>
      <c r="M598" s="17">
        <v>362325632.5</v>
      </c>
      <c r="N598" s="17">
        <v>57242175</v>
      </c>
      <c r="O598" s="17">
        <v>23107237</v>
      </c>
      <c r="P598" s="17">
        <v>138.08000000000001</v>
      </c>
      <c r="Q598" s="17">
        <v>106869297</v>
      </c>
      <c r="R598" s="17">
        <v>4000464.83</v>
      </c>
    </row>
    <row r="599" spans="1:18" x14ac:dyDescent="0.45">
      <c r="A599">
        <v>6</v>
      </c>
      <c r="B599">
        <v>2025</v>
      </c>
      <c r="C599" t="s">
        <v>19</v>
      </c>
      <c r="D599">
        <v>1006</v>
      </c>
      <c r="E599" s="24">
        <v>214445</v>
      </c>
      <c r="F599" s="24">
        <v>15802</v>
      </c>
      <c r="G599" s="24">
        <v>16490</v>
      </c>
      <c r="H599" s="24">
        <v>1402</v>
      </c>
      <c r="I599" s="25">
        <v>0.65378068968699998</v>
      </c>
      <c r="J599" s="24">
        <v>16257</v>
      </c>
      <c r="K599">
        <v>518</v>
      </c>
      <c r="L599" s="17">
        <v>47673629.359999999</v>
      </c>
      <c r="M599" s="17">
        <v>16445034.560000001</v>
      </c>
      <c r="N599" s="17">
        <v>13011967.16</v>
      </c>
      <c r="O599" s="17">
        <v>1911221.61</v>
      </c>
      <c r="P599" s="17">
        <v>222.31</v>
      </c>
      <c r="Q599" s="17">
        <v>18041659.879999999</v>
      </c>
      <c r="R599" s="17">
        <v>458115.38</v>
      </c>
    </row>
    <row r="600" spans="1:18" x14ac:dyDescent="0.45">
      <c r="A600">
        <v>6</v>
      </c>
      <c r="B600">
        <v>2025</v>
      </c>
      <c r="C600" t="s">
        <v>23</v>
      </c>
      <c r="D600">
        <v>3010</v>
      </c>
      <c r="E600" s="24">
        <v>1183154</v>
      </c>
      <c r="F600" s="24">
        <v>195705</v>
      </c>
      <c r="G600" s="24">
        <v>51472</v>
      </c>
      <c r="H600" s="24">
        <v>1753</v>
      </c>
      <c r="I600" s="25">
        <v>0.148163299114</v>
      </c>
      <c r="J600" s="24">
        <v>24554</v>
      </c>
      <c r="K600" s="24">
        <v>4553</v>
      </c>
      <c r="L600" s="17">
        <v>109605491.40000001</v>
      </c>
      <c r="M600" s="17">
        <v>225804541.69999999</v>
      </c>
      <c r="N600" s="17">
        <v>54153705</v>
      </c>
      <c r="O600" s="17">
        <v>5096701</v>
      </c>
      <c r="P600" s="17">
        <v>92.64</v>
      </c>
      <c r="Q600" s="17">
        <v>35727376</v>
      </c>
      <c r="R600" s="17">
        <v>3565883.46</v>
      </c>
    </row>
    <row r="601" spans="1:18" x14ac:dyDescent="0.45">
      <c r="A601">
        <v>6</v>
      </c>
      <c r="B601">
        <v>2025</v>
      </c>
      <c r="C601" t="s">
        <v>26</v>
      </c>
      <c r="D601">
        <v>1002</v>
      </c>
      <c r="E601" s="24">
        <v>3146055</v>
      </c>
      <c r="F601" s="24">
        <v>371720</v>
      </c>
      <c r="G601" s="24">
        <v>120776</v>
      </c>
      <c r="H601" s="24">
        <v>16327</v>
      </c>
      <c r="I601" s="25">
        <v>0.51896740521100004</v>
      </c>
      <c r="J601" s="24">
        <v>198737</v>
      </c>
      <c r="K601" s="24">
        <v>11300</v>
      </c>
      <c r="L601" s="17">
        <v>533119608</v>
      </c>
      <c r="M601" s="17">
        <v>838786038</v>
      </c>
      <c r="N601" s="17">
        <v>183846483.59999999</v>
      </c>
      <c r="O601" s="17">
        <v>53714519.729999997</v>
      </c>
      <c r="P601" s="17">
        <v>169.46</v>
      </c>
      <c r="Q601" s="17">
        <v>334454993.30000001</v>
      </c>
      <c r="R601" s="17">
        <v>17452633.66</v>
      </c>
    </row>
    <row r="602" spans="1:18" x14ac:dyDescent="0.45">
      <c r="A602">
        <v>6</v>
      </c>
      <c r="B602">
        <v>2025</v>
      </c>
      <c r="C602" t="s">
        <v>18</v>
      </c>
      <c r="D602">
        <v>1001</v>
      </c>
      <c r="E602" s="24">
        <v>273545</v>
      </c>
      <c r="F602" s="24">
        <v>52368</v>
      </c>
      <c r="G602" s="24">
        <v>8628</v>
      </c>
      <c r="H602">
        <v>603</v>
      </c>
      <c r="I602" s="25">
        <v>0.22043905024800001</v>
      </c>
      <c r="J602" s="24">
        <v>18687</v>
      </c>
      <c r="K602" s="24">
        <v>1064</v>
      </c>
      <c r="L602" s="17">
        <v>46521388.509999998</v>
      </c>
      <c r="M602" s="17">
        <v>136872182.80000001</v>
      </c>
      <c r="N602" s="17">
        <v>31038750.09</v>
      </c>
      <c r="O602" s="17">
        <v>3171711</v>
      </c>
      <c r="P602" s="17">
        <v>170.07</v>
      </c>
      <c r="Q602" s="17">
        <v>63706415.799999997</v>
      </c>
      <c r="R602" s="17">
        <v>3024122.37</v>
      </c>
    </row>
    <row r="603" spans="1:18" x14ac:dyDescent="0.45">
      <c r="A603">
        <v>6</v>
      </c>
      <c r="B603">
        <v>2025</v>
      </c>
      <c r="C603" t="s">
        <v>24</v>
      </c>
      <c r="D603">
        <v>1005</v>
      </c>
      <c r="E603" s="24">
        <v>1034550</v>
      </c>
      <c r="F603" s="24">
        <v>111496</v>
      </c>
      <c r="G603" s="24">
        <v>84210</v>
      </c>
      <c r="H603" s="24">
        <v>1548</v>
      </c>
      <c r="I603" s="25">
        <v>0.14963027403199999</v>
      </c>
      <c r="J603" s="24">
        <v>54731</v>
      </c>
      <c r="K603" s="24">
        <v>3246</v>
      </c>
      <c r="L603" s="17">
        <v>123679024.3</v>
      </c>
      <c r="M603" s="17">
        <v>77741231.769999996</v>
      </c>
      <c r="N603" s="17">
        <v>39427364.369999997</v>
      </c>
      <c r="O603" s="17">
        <v>3197334.5</v>
      </c>
      <c r="P603" s="17">
        <v>119.55</v>
      </c>
      <c r="Q603" s="17">
        <v>60907450.619999997</v>
      </c>
      <c r="R603" s="17">
        <v>5161460.93</v>
      </c>
    </row>
    <row r="604" spans="1:18" x14ac:dyDescent="0.45">
      <c r="A604">
        <v>6</v>
      </c>
      <c r="B604">
        <v>2025</v>
      </c>
      <c r="C604" t="s">
        <v>22</v>
      </c>
      <c r="D604">
        <v>1007</v>
      </c>
      <c r="E604" s="24">
        <v>655581</v>
      </c>
      <c r="F604" s="24">
        <v>72797</v>
      </c>
      <c r="G604" s="24">
        <v>45016</v>
      </c>
      <c r="H604">
        <v>881</v>
      </c>
      <c r="I604" s="25">
        <v>0.13438461456299999</v>
      </c>
      <c r="J604" s="24">
        <v>31255</v>
      </c>
      <c r="K604" s="24">
        <v>1783</v>
      </c>
      <c r="L604" s="17">
        <v>58696181.640000001</v>
      </c>
      <c r="M604" s="17">
        <v>89825853.540000007</v>
      </c>
      <c r="N604" s="17">
        <v>34736006.219999999</v>
      </c>
      <c r="O604" s="17">
        <v>2920073.2</v>
      </c>
      <c r="P604" s="17">
        <v>89.53</v>
      </c>
      <c r="Q604" s="17">
        <v>47223565.909999996</v>
      </c>
      <c r="R604" s="17">
        <v>3709487.93</v>
      </c>
    </row>
    <row r="605" spans="1:18" x14ac:dyDescent="0.45">
      <c r="A605">
        <v>6</v>
      </c>
      <c r="B605">
        <v>2025</v>
      </c>
      <c r="C605" t="s">
        <v>20</v>
      </c>
      <c r="D605">
        <v>3120</v>
      </c>
      <c r="E605" s="24">
        <v>512655</v>
      </c>
      <c r="F605" s="24">
        <v>55083</v>
      </c>
      <c r="G605" s="24">
        <v>22756</v>
      </c>
      <c r="H605" s="24">
        <v>3682</v>
      </c>
      <c r="I605" s="25">
        <v>0.71822180608800001</v>
      </c>
      <c r="J605" s="24">
        <v>28909</v>
      </c>
      <c r="K605" s="24">
        <v>3693</v>
      </c>
      <c r="L605" s="17">
        <v>23448982</v>
      </c>
      <c r="M605" s="17">
        <v>24590050.149999999</v>
      </c>
      <c r="N605" s="17">
        <v>10996315.85</v>
      </c>
      <c r="O605" s="17">
        <v>2292504.9500000002</v>
      </c>
      <c r="P605" s="17">
        <v>45.74</v>
      </c>
      <c r="Q605" s="17">
        <v>17139263</v>
      </c>
      <c r="R605" s="17">
        <v>471522</v>
      </c>
    </row>
    <row r="606" spans="1:18" x14ac:dyDescent="0.45">
      <c r="A606">
        <v>9</v>
      </c>
      <c r="B606">
        <v>2025</v>
      </c>
      <c r="C606" t="s">
        <v>27</v>
      </c>
      <c r="D606" t="s">
        <v>28</v>
      </c>
      <c r="E606" s="24">
        <v>1072549</v>
      </c>
      <c r="F606" s="24">
        <v>108739</v>
      </c>
      <c r="G606" s="24">
        <v>10848</v>
      </c>
      <c r="H606" s="24">
        <v>3903</v>
      </c>
      <c r="I606" s="25">
        <v>0.36389945820699998</v>
      </c>
      <c r="J606" s="24">
        <v>54276</v>
      </c>
      <c r="K606" s="24">
        <v>1211</v>
      </c>
      <c r="L606" s="17">
        <v>247687621.59999999</v>
      </c>
      <c r="M606" s="17">
        <v>71785738.700000003</v>
      </c>
      <c r="N606" s="17">
        <v>14469406</v>
      </c>
      <c r="O606" s="17">
        <v>5614381.6900000004</v>
      </c>
      <c r="P606" s="17">
        <v>230.93</v>
      </c>
      <c r="Q606" s="17">
        <v>76895332</v>
      </c>
      <c r="R606" s="17">
        <v>1563234.16</v>
      </c>
    </row>
    <row r="607" spans="1:18" x14ac:dyDescent="0.45">
      <c r="A607">
        <v>9</v>
      </c>
      <c r="B607">
        <v>2025</v>
      </c>
      <c r="C607" t="s">
        <v>26</v>
      </c>
      <c r="D607">
        <v>1002</v>
      </c>
      <c r="E607" s="24">
        <v>3151621</v>
      </c>
      <c r="F607" s="24">
        <v>355335</v>
      </c>
      <c r="G607" s="24">
        <v>137014</v>
      </c>
      <c r="H607" s="24">
        <v>29033</v>
      </c>
      <c r="I607" s="25">
        <v>0.92120848287299995</v>
      </c>
      <c r="J607" s="24">
        <v>202949</v>
      </c>
      <c r="K607" s="24">
        <v>15421</v>
      </c>
      <c r="L607" s="17">
        <v>525164411.39999998</v>
      </c>
      <c r="M607" s="17">
        <v>803297436.60000002</v>
      </c>
      <c r="N607" s="17">
        <v>189264119.80000001</v>
      </c>
      <c r="O607" s="17">
        <v>73939257.280000001</v>
      </c>
      <c r="P607" s="17">
        <v>166.63</v>
      </c>
      <c r="Q607" s="17">
        <v>357945688.60000002</v>
      </c>
      <c r="R607" s="17">
        <v>28102208.34</v>
      </c>
    </row>
    <row r="608" spans="1:18" x14ac:dyDescent="0.45">
      <c r="A608">
        <v>9</v>
      </c>
      <c r="B608">
        <v>2025</v>
      </c>
      <c r="C608" t="s">
        <v>21</v>
      </c>
      <c r="D608">
        <v>1003</v>
      </c>
      <c r="E608" s="24">
        <v>548405</v>
      </c>
      <c r="F608" s="24">
        <v>48161</v>
      </c>
      <c r="G608" s="24">
        <v>13798</v>
      </c>
      <c r="H608">
        <v>877</v>
      </c>
      <c r="I608" s="25">
        <v>0.15991830854899999</v>
      </c>
      <c r="J608" s="24">
        <v>10197</v>
      </c>
      <c r="K608">
        <v>977</v>
      </c>
      <c r="L608" s="17">
        <v>46278904.460000001</v>
      </c>
      <c r="M608" s="17">
        <v>46597964.939999998</v>
      </c>
      <c r="N608" s="17">
        <v>8066344</v>
      </c>
      <c r="O608" s="17">
        <v>1561501</v>
      </c>
      <c r="P608" s="17">
        <v>84.39</v>
      </c>
      <c r="Q608" s="17">
        <v>12178052</v>
      </c>
      <c r="R608" s="17">
        <v>750825.15</v>
      </c>
    </row>
    <row r="609" spans="1:18" x14ac:dyDescent="0.45">
      <c r="A609">
        <v>9</v>
      </c>
      <c r="B609">
        <v>2025</v>
      </c>
      <c r="C609" t="s">
        <v>25</v>
      </c>
      <c r="D609">
        <v>1004</v>
      </c>
      <c r="E609" s="24">
        <v>1522073</v>
      </c>
      <c r="F609" s="24">
        <v>222009</v>
      </c>
      <c r="G609" s="24">
        <v>68824</v>
      </c>
      <c r="H609" s="24">
        <v>9272</v>
      </c>
      <c r="I609" s="25">
        <v>0.60916920541899999</v>
      </c>
      <c r="J609" s="24">
        <v>72453</v>
      </c>
      <c r="K609" s="24">
        <v>6683</v>
      </c>
      <c r="L609" s="17">
        <v>228627435.90000001</v>
      </c>
      <c r="M609" s="17">
        <v>344850552.60000002</v>
      </c>
      <c r="N609" s="17">
        <v>67695411</v>
      </c>
      <c r="O609" s="17">
        <v>19022805</v>
      </c>
      <c r="P609" s="17">
        <v>150.21</v>
      </c>
      <c r="Q609" s="17">
        <v>111721489</v>
      </c>
      <c r="R609" s="17">
        <v>8700500.2300000004</v>
      </c>
    </row>
    <row r="610" spans="1:18" x14ac:dyDescent="0.45">
      <c r="A610">
        <v>9</v>
      </c>
      <c r="B610">
        <v>2025</v>
      </c>
      <c r="C610" t="s">
        <v>19</v>
      </c>
      <c r="D610">
        <v>1006</v>
      </c>
      <c r="E610" s="24">
        <v>215190</v>
      </c>
      <c r="F610" s="24">
        <v>14350</v>
      </c>
      <c r="G610" s="24">
        <v>17557</v>
      </c>
      <c r="H610" s="24">
        <v>1891</v>
      </c>
      <c r="I610" s="25">
        <v>0.87875830661300003</v>
      </c>
      <c r="J610" s="24">
        <v>16799</v>
      </c>
      <c r="K610">
        <v>548</v>
      </c>
      <c r="L610" s="17">
        <v>82010610.390000001</v>
      </c>
      <c r="M610" s="17">
        <v>13635301.09</v>
      </c>
      <c r="N610" s="17">
        <v>13764292.43</v>
      </c>
      <c r="O610" s="17">
        <v>2141362.4500000002</v>
      </c>
      <c r="P610" s="17">
        <v>381.11</v>
      </c>
      <c r="Q610" s="17">
        <v>17732679.640000001</v>
      </c>
      <c r="R610" s="17">
        <v>592173.18000000005</v>
      </c>
    </row>
    <row r="611" spans="1:18" x14ac:dyDescent="0.45">
      <c r="A611">
        <v>9</v>
      </c>
      <c r="B611">
        <v>2025</v>
      </c>
      <c r="C611" t="s">
        <v>23</v>
      </c>
      <c r="D611">
        <v>3010</v>
      </c>
      <c r="E611" s="24">
        <v>1210166</v>
      </c>
      <c r="F611" s="24">
        <v>184552</v>
      </c>
      <c r="G611" s="24">
        <v>39836</v>
      </c>
      <c r="H611" s="24">
        <v>1716</v>
      </c>
      <c r="I611" s="25">
        <v>0.14179872843899999</v>
      </c>
      <c r="J611" s="24">
        <v>28333</v>
      </c>
      <c r="K611" s="24">
        <v>3758</v>
      </c>
      <c r="L611" s="17">
        <v>84407615.579999998</v>
      </c>
      <c r="M611" s="17">
        <v>194604486.40000001</v>
      </c>
      <c r="N611" s="17">
        <v>25749056</v>
      </c>
      <c r="O611" s="17">
        <v>4021376</v>
      </c>
      <c r="P611" s="17">
        <v>69.75</v>
      </c>
      <c r="Q611" s="17">
        <v>43229219</v>
      </c>
      <c r="R611" s="17">
        <v>3767856.74</v>
      </c>
    </row>
    <row r="612" spans="1:18" x14ac:dyDescent="0.45">
      <c r="A612">
        <v>9</v>
      </c>
      <c r="B612">
        <v>2025</v>
      </c>
      <c r="C612" t="s">
        <v>18</v>
      </c>
      <c r="D612">
        <v>1001</v>
      </c>
      <c r="E612" s="24">
        <v>275129</v>
      </c>
      <c r="F612" s="24">
        <v>52492</v>
      </c>
      <c r="G612" s="24">
        <v>8707</v>
      </c>
      <c r="H612">
        <v>963</v>
      </c>
      <c r="I612" s="25">
        <v>0.350017628094</v>
      </c>
      <c r="J612" s="24">
        <v>18123</v>
      </c>
      <c r="K612" s="24">
        <v>1006</v>
      </c>
      <c r="L612" s="17">
        <v>55944699.310000002</v>
      </c>
      <c r="M612" s="17">
        <v>133046468.7</v>
      </c>
      <c r="N612" s="17">
        <v>28410488.629999999</v>
      </c>
      <c r="O612" s="17">
        <v>8004311.7000000002</v>
      </c>
      <c r="P612" s="17">
        <v>203.34</v>
      </c>
      <c r="Q612" s="17">
        <v>65412728.780000001</v>
      </c>
      <c r="R612" s="17">
        <v>2317083.09</v>
      </c>
    </row>
    <row r="613" spans="1:18" x14ac:dyDescent="0.45">
      <c r="A613">
        <v>9</v>
      </c>
      <c r="B613">
        <v>2025</v>
      </c>
      <c r="C613" t="s">
        <v>24</v>
      </c>
      <c r="D613">
        <v>1005</v>
      </c>
      <c r="E613" s="24">
        <v>1034891</v>
      </c>
      <c r="F613" s="24">
        <v>110219</v>
      </c>
      <c r="G613" s="24">
        <v>86018</v>
      </c>
      <c r="H613" s="24">
        <v>2533</v>
      </c>
      <c r="I613" s="25">
        <v>0.24476007618199999</v>
      </c>
      <c r="J613" s="24">
        <v>56305</v>
      </c>
      <c r="K613" s="24">
        <v>3473</v>
      </c>
      <c r="L613" s="17">
        <v>125622842</v>
      </c>
      <c r="M613" s="17">
        <v>74940160.079999998</v>
      </c>
      <c r="N613" s="17">
        <v>42100633.090000004</v>
      </c>
      <c r="O613" s="17">
        <v>2079655.36</v>
      </c>
      <c r="P613" s="17">
        <v>121.39</v>
      </c>
      <c r="Q613" s="17">
        <v>60358380.490000002</v>
      </c>
      <c r="R613" s="17">
        <v>5475278.9699999997</v>
      </c>
    </row>
    <row r="614" spans="1:18" x14ac:dyDescent="0.45">
      <c r="A614">
        <v>9</v>
      </c>
      <c r="B614">
        <v>2025</v>
      </c>
      <c r="C614" t="s">
        <v>22</v>
      </c>
      <c r="D614">
        <v>1007</v>
      </c>
      <c r="E614" s="24">
        <v>656751</v>
      </c>
      <c r="F614" s="24">
        <v>72102</v>
      </c>
      <c r="G614" s="24">
        <v>46552</v>
      </c>
      <c r="H614">
        <v>542</v>
      </c>
      <c r="I614" s="25">
        <v>8.2527472360000007E-2</v>
      </c>
      <c r="J614" s="24">
        <v>31809</v>
      </c>
      <c r="K614" s="24">
        <v>2242</v>
      </c>
      <c r="L614" s="17">
        <v>60199242.399999999</v>
      </c>
      <c r="M614" s="17">
        <v>89568084.049999997</v>
      </c>
      <c r="N614" s="17">
        <v>41675028.640000001</v>
      </c>
      <c r="O614" s="17">
        <v>708318.89</v>
      </c>
      <c r="P614" s="17">
        <v>91.66</v>
      </c>
      <c r="Q614" s="17">
        <v>48427773.359999999</v>
      </c>
      <c r="R614" s="17">
        <v>5135078.3</v>
      </c>
    </row>
    <row r="615" spans="1:18" x14ac:dyDescent="0.45">
      <c r="A615">
        <v>9</v>
      </c>
      <c r="B615">
        <v>2025</v>
      </c>
      <c r="C615" t="s">
        <v>20</v>
      </c>
      <c r="D615">
        <v>3120</v>
      </c>
      <c r="E615" s="24">
        <v>508589</v>
      </c>
      <c r="F615" s="24">
        <v>56833</v>
      </c>
      <c r="G615" s="24">
        <v>15701</v>
      </c>
      <c r="H615" s="24">
        <v>2863</v>
      </c>
      <c r="I615" s="25">
        <v>0.56292998865499999</v>
      </c>
      <c r="J615" s="24">
        <v>23709</v>
      </c>
      <c r="K615" s="24">
        <v>5758</v>
      </c>
      <c r="L615" s="17">
        <v>16795291.59</v>
      </c>
      <c r="M615" s="17">
        <v>23265234.09</v>
      </c>
      <c r="N615" s="17">
        <v>8706407.9499999993</v>
      </c>
      <c r="O615" s="17">
        <v>1772880.38</v>
      </c>
      <c r="P615" s="17">
        <v>33.020000000000003</v>
      </c>
      <c r="Q615" s="17">
        <v>15100167.289999999</v>
      </c>
      <c r="R615" s="17">
        <v>3055776.55</v>
      </c>
    </row>
    <row r="616" spans="1:18" x14ac:dyDescent="0.45">
      <c r="A616">
        <v>12</v>
      </c>
      <c r="B616">
        <v>2025</v>
      </c>
      <c r="C616" t="s">
        <v>27</v>
      </c>
      <c r="D616" t="s">
        <v>28</v>
      </c>
      <c r="E616" s="24">
        <v>1073800</v>
      </c>
      <c r="F616" s="24">
        <v>120516</v>
      </c>
      <c r="G616" s="24">
        <v>9483</v>
      </c>
      <c r="H616" s="24">
        <v>1540</v>
      </c>
      <c r="I616" s="25">
        <v>0.14341590612800001</v>
      </c>
      <c r="J616" s="24">
        <v>55178</v>
      </c>
      <c r="K616" s="24">
        <v>1320</v>
      </c>
      <c r="L616" s="17">
        <v>175367355.59999999</v>
      </c>
      <c r="M616" s="17">
        <v>76863862.189999998</v>
      </c>
      <c r="N616" s="17">
        <v>11867350</v>
      </c>
      <c r="O616" s="17">
        <v>2192343.29</v>
      </c>
      <c r="P616" s="17">
        <v>163.31</v>
      </c>
      <c r="Q616" s="17">
        <v>75203425</v>
      </c>
      <c r="R616" s="17">
        <v>1345673.93</v>
      </c>
    </row>
    <row r="617" spans="1:18" x14ac:dyDescent="0.45">
      <c r="A617">
        <v>12</v>
      </c>
      <c r="B617">
        <v>2025</v>
      </c>
      <c r="C617" t="s">
        <v>26</v>
      </c>
      <c r="D617">
        <v>1002</v>
      </c>
      <c r="E617" s="24">
        <v>3162126</v>
      </c>
      <c r="F617" s="24">
        <v>414210</v>
      </c>
      <c r="G617" s="24">
        <v>142829</v>
      </c>
      <c r="H617" s="24">
        <v>9840</v>
      </c>
      <c r="I617" s="25">
        <v>0.31118304583700002</v>
      </c>
      <c r="J617" s="24">
        <v>216138</v>
      </c>
      <c r="K617" s="24">
        <v>14969</v>
      </c>
      <c r="L617" s="17">
        <v>666142190.89999998</v>
      </c>
      <c r="M617" s="17">
        <v>871015899.39999998</v>
      </c>
      <c r="N617" s="17">
        <v>212075895.09999999</v>
      </c>
      <c r="O617" s="17">
        <v>19236402.98</v>
      </c>
      <c r="P617" s="17">
        <v>210.66</v>
      </c>
      <c r="Q617" s="17">
        <v>346123094.69999999</v>
      </c>
      <c r="R617" s="17">
        <v>24236656.149999999</v>
      </c>
    </row>
    <row r="618" spans="1:18" x14ac:dyDescent="0.45">
      <c r="A618">
        <v>12</v>
      </c>
      <c r="B618">
        <v>2025</v>
      </c>
      <c r="C618" t="s">
        <v>21</v>
      </c>
      <c r="D618">
        <v>1003</v>
      </c>
      <c r="E618" s="24">
        <v>560074</v>
      </c>
      <c r="F618" s="24">
        <v>44119</v>
      </c>
      <c r="G618" s="24">
        <v>13101</v>
      </c>
      <c r="H618">
        <v>0</v>
      </c>
      <c r="I618" s="25">
        <v>0</v>
      </c>
      <c r="J618" s="24">
        <v>7595</v>
      </c>
      <c r="K618">
        <v>923</v>
      </c>
      <c r="L618" s="17">
        <v>153008890</v>
      </c>
      <c r="M618" s="17">
        <v>38233120.170000002</v>
      </c>
      <c r="N618" s="17">
        <v>8827547</v>
      </c>
      <c r="O618" s="17">
        <v>0</v>
      </c>
      <c r="P618" s="17">
        <v>273.19</v>
      </c>
      <c r="Q618" s="17">
        <v>9331921</v>
      </c>
      <c r="R618" s="17">
        <v>904409.71</v>
      </c>
    </row>
    <row r="619" spans="1:18" x14ac:dyDescent="0.45">
      <c r="A619">
        <v>12</v>
      </c>
      <c r="B619">
        <v>2025</v>
      </c>
      <c r="C619" t="s">
        <v>25</v>
      </c>
      <c r="D619">
        <v>1004</v>
      </c>
      <c r="E619" s="24">
        <v>1520822</v>
      </c>
      <c r="F619" s="24">
        <v>230398</v>
      </c>
      <c r="G619" s="24">
        <v>54164</v>
      </c>
      <c r="H619">
        <v>0</v>
      </c>
      <c r="I619" s="25">
        <v>0</v>
      </c>
      <c r="J619" s="24">
        <v>56858</v>
      </c>
      <c r="K619" s="24">
        <v>9593</v>
      </c>
      <c r="L619" s="17">
        <v>313020520.19999999</v>
      </c>
      <c r="M619" s="17">
        <v>348853753</v>
      </c>
      <c r="N619" s="17">
        <v>52605111</v>
      </c>
      <c r="O619" s="17">
        <v>0</v>
      </c>
      <c r="P619" s="17">
        <v>205.82</v>
      </c>
      <c r="Q619" s="17">
        <v>80719742</v>
      </c>
      <c r="R619" s="17">
        <v>15256888.26</v>
      </c>
    </row>
    <row r="620" spans="1:18" x14ac:dyDescent="0.45">
      <c r="A620">
        <v>12</v>
      </c>
      <c r="B620">
        <v>2025</v>
      </c>
      <c r="C620" t="s">
        <v>19</v>
      </c>
      <c r="D620">
        <v>1006</v>
      </c>
      <c r="E620" s="24">
        <v>215860</v>
      </c>
      <c r="F620" s="24">
        <v>20399</v>
      </c>
      <c r="G620" s="24">
        <v>17390</v>
      </c>
      <c r="H620">
        <v>242</v>
      </c>
      <c r="I620" s="25">
        <v>0.11210970073199999</v>
      </c>
      <c r="J620" s="24">
        <v>15156</v>
      </c>
      <c r="K620">
        <v>955</v>
      </c>
      <c r="L620" s="17">
        <v>77264306.700000003</v>
      </c>
      <c r="M620" s="17">
        <v>19244004.699999999</v>
      </c>
      <c r="N620" s="17">
        <v>16468728.34</v>
      </c>
      <c r="O620" s="17">
        <v>491475.77</v>
      </c>
      <c r="P620" s="17">
        <v>357.94</v>
      </c>
      <c r="Q620" s="17">
        <v>14330187.890000001</v>
      </c>
      <c r="R620" s="17">
        <v>1207042.53</v>
      </c>
    </row>
    <row r="621" spans="1:18" x14ac:dyDescent="0.45">
      <c r="A621">
        <v>12</v>
      </c>
      <c r="B621">
        <v>2025</v>
      </c>
      <c r="C621" t="s">
        <v>23</v>
      </c>
      <c r="D621">
        <v>3010</v>
      </c>
      <c r="E621" s="24">
        <v>1186626</v>
      </c>
      <c r="F621" s="24">
        <v>181270</v>
      </c>
      <c r="G621" s="24">
        <v>41002</v>
      </c>
      <c r="H621">
        <v>6</v>
      </c>
      <c r="I621" s="25">
        <v>5.0563530500000002E-4</v>
      </c>
      <c r="J621" s="24">
        <v>21518</v>
      </c>
      <c r="K621" s="24">
        <v>4572</v>
      </c>
      <c r="L621" s="17">
        <v>271386890.60000002</v>
      </c>
      <c r="M621" s="17">
        <v>172065716</v>
      </c>
      <c r="N621" s="17">
        <v>40640125</v>
      </c>
      <c r="O621" s="17">
        <v>14459</v>
      </c>
      <c r="P621" s="17">
        <v>228.7</v>
      </c>
      <c r="Q621" s="17">
        <v>31502226</v>
      </c>
      <c r="R621" s="17">
        <v>5159108.79</v>
      </c>
    </row>
    <row r="622" spans="1:18" x14ac:dyDescent="0.45">
      <c r="A622">
        <v>12</v>
      </c>
      <c r="B622">
        <v>2025</v>
      </c>
      <c r="C622" t="s">
        <v>18</v>
      </c>
      <c r="D622">
        <v>1001</v>
      </c>
      <c r="E622" s="24">
        <v>287726</v>
      </c>
      <c r="F622" s="24">
        <v>49561</v>
      </c>
      <c r="G622" s="24">
        <v>7681</v>
      </c>
      <c r="H622">
        <v>35</v>
      </c>
      <c r="I622" s="25">
        <v>1.2164350806E-2</v>
      </c>
      <c r="J622" s="24">
        <v>18296</v>
      </c>
      <c r="K622" s="24">
        <v>1062</v>
      </c>
      <c r="L622" s="17">
        <v>76471529.590000004</v>
      </c>
      <c r="M622" s="17">
        <v>123215774.09999999</v>
      </c>
      <c r="N622" s="17">
        <v>25133563.780000001</v>
      </c>
      <c r="O622" s="17">
        <v>228515</v>
      </c>
      <c r="P622" s="17">
        <v>265.77999999999997</v>
      </c>
      <c r="Q622" s="17">
        <v>66320750.979999997</v>
      </c>
      <c r="R622" s="17">
        <v>3633201.4</v>
      </c>
    </row>
    <row r="623" spans="1:18" x14ac:dyDescent="0.45">
      <c r="A623">
        <v>12</v>
      </c>
      <c r="B623">
        <v>2025</v>
      </c>
      <c r="C623" t="s">
        <v>24</v>
      </c>
      <c r="D623">
        <v>1005</v>
      </c>
      <c r="E623" s="24">
        <v>1037293</v>
      </c>
      <c r="F623" s="24">
        <v>103377</v>
      </c>
      <c r="G623" s="24">
        <v>89486</v>
      </c>
      <c r="H623">
        <v>0</v>
      </c>
      <c r="I623" s="25">
        <v>0</v>
      </c>
      <c r="J623" s="24">
        <v>54117</v>
      </c>
      <c r="K623" s="24">
        <v>3516</v>
      </c>
      <c r="L623" s="17">
        <v>194537865.80000001</v>
      </c>
      <c r="M623" s="17">
        <v>78219621.739999995</v>
      </c>
      <c r="N623" s="17">
        <v>43940554.090000004</v>
      </c>
      <c r="O623" s="17">
        <v>0</v>
      </c>
      <c r="P623" s="17">
        <v>187.54</v>
      </c>
      <c r="Q623" s="17">
        <v>55865291.899999999</v>
      </c>
      <c r="R623" s="17">
        <v>2401059.02</v>
      </c>
    </row>
    <row r="624" spans="1:18" x14ac:dyDescent="0.45">
      <c r="A624">
        <v>12</v>
      </c>
      <c r="B624">
        <v>2025</v>
      </c>
      <c r="C624" t="s">
        <v>22</v>
      </c>
      <c r="D624">
        <v>1007</v>
      </c>
      <c r="E624" s="24">
        <v>659438</v>
      </c>
      <c r="F624" s="24">
        <v>66982</v>
      </c>
      <c r="G624" s="24">
        <v>48664</v>
      </c>
      <c r="H624">
        <v>0</v>
      </c>
      <c r="I624" s="25">
        <v>0</v>
      </c>
      <c r="J624" s="24">
        <v>30451</v>
      </c>
      <c r="K624" s="24">
        <v>2892</v>
      </c>
      <c r="L624" s="17">
        <v>99267494.230000004</v>
      </c>
      <c r="M624" s="17">
        <v>92564741.870000005</v>
      </c>
      <c r="N624" s="17">
        <v>38150844.659999996</v>
      </c>
      <c r="O624" s="17">
        <v>0</v>
      </c>
      <c r="P624" s="17">
        <v>150.53</v>
      </c>
      <c r="Q624" s="17">
        <v>44663013.460000001</v>
      </c>
      <c r="R624" s="17">
        <v>2005719.07</v>
      </c>
    </row>
    <row r="625" spans="1:18" x14ac:dyDescent="0.45">
      <c r="A625">
        <v>12</v>
      </c>
      <c r="B625">
        <v>2025</v>
      </c>
      <c r="C625" t="s">
        <v>20</v>
      </c>
      <c r="D625">
        <v>3120</v>
      </c>
      <c r="E625" s="24">
        <v>512183</v>
      </c>
      <c r="F625" s="24">
        <v>57449</v>
      </c>
      <c r="G625" s="24">
        <v>8628</v>
      </c>
      <c r="H625">
        <v>0</v>
      </c>
      <c r="I625" s="25">
        <v>0</v>
      </c>
      <c r="J625" s="24">
        <v>16083</v>
      </c>
      <c r="K625" s="24">
        <v>5232</v>
      </c>
      <c r="L625" s="17">
        <v>60927695.090000004</v>
      </c>
      <c r="M625" s="17">
        <v>24889935.149999999</v>
      </c>
      <c r="N625" s="17">
        <v>5122922.08</v>
      </c>
      <c r="O625" s="17">
        <v>0</v>
      </c>
      <c r="P625" s="17">
        <v>118.96</v>
      </c>
      <c r="Q625" s="17">
        <v>10700766.73</v>
      </c>
      <c r="R625" s="17">
        <v>1369398.48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B4C70-A68D-4BDE-AB9E-E48770D32893}">
  <dimension ref="A1:T1001"/>
  <sheetViews>
    <sheetView workbookViewId="0">
      <pane xSplit="4" ySplit="1" topLeftCell="N615" activePane="bottomRight" state="frozen"/>
      <selection pane="topRight" activeCell="E1" sqref="E1"/>
      <selection pane="bottomLeft" activeCell="A2" sqref="A2"/>
      <selection pane="bottomRight" activeCell="A625" sqref="A488:A625"/>
    </sheetView>
  </sheetViews>
  <sheetFormatPr defaultRowHeight="14.25" x14ac:dyDescent="0.45"/>
  <cols>
    <col min="2" max="2" width="0" hidden="1" customWidth="1"/>
    <col min="7" max="7" width="9.33203125" bestFit="1" customWidth="1"/>
    <col min="8" max="8" width="22.796875" bestFit="1" customWidth="1"/>
    <col min="9" max="9" width="20.796875" bestFit="1" customWidth="1"/>
    <col min="10" max="10" width="17.3984375" bestFit="1" customWidth="1"/>
    <col min="11" max="11" width="18.796875" bestFit="1" customWidth="1"/>
    <col min="12" max="12" width="24" bestFit="1" customWidth="1"/>
    <col min="13" max="13" width="12" bestFit="1" customWidth="1"/>
    <col min="14" max="14" width="15.59765625" style="1" bestFit="1" customWidth="1"/>
    <col min="15" max="15" width="27.59765625" style="1" bestFit="1" customWidth="1"/>
    <col min="16" max="16" width="31" style="1" bestFit="1" customWidth="1"/>
    <col min="17" max="17" width="22" style="1" bestFit="1" customWidth="1"/>
    <col min="18" max="18" width="11.33203125" bestFit="1" customWidth="1"/>
    <col min="19" max="19" width="28.59765625" style="1" bestFit="1" customWidth="1"/>
    <col min="20" max="20" width="16.59765625" style="1" bestFit="1" customWidth="1"/>
  </cols>
  <sheetData>
    <row r="1" spans="1:20" x14ac:dyDescent="0.45">
      <c r="A1" t="s">
        <v>29</v>
      </c>
      <c r="B1" t="s">
        <v>86</v>
      </c>
      <c r="C1" t="s">
        <v>0</v>
      </c>
      <c r="D1" t="s">
        <v>1</v>
      </c>
      <c r="E1" t="s">
        <v>2</v>
      </c>
      <c r="F1" t="s">
        <v>3</v>
      </c>
      <c r="G1" t="s">
        <v>30</v>
      </c>
      <c r="H1" t="s">
        <v>42</v>
      </c>
      <c r="I1" t="s">
        <v>31</v>
      </c>
      <c r="J1" t="s">
        <v>32</v>
      </c>
      <c r="K1" t="s">
        <v>43</v>
      </c>
      <c r="L1" t="s">
        <v>33</v>
      </c>
      <c r="M1" t="s">
        <v>34</v>
      </c>
      <c r="N1" s="1" t="s">
        <v>35</v>
      </c>
      <c r="O1" s="1" t="s">
        <v>36</v>
      </c>
      <c r="P1" s="1" t="s">
        <v>37</v>
      </c>
      <c r="Q1" s="1" t="s">
        <v>38</v>
      </c>
      <c r="R1" t="s">
        <v>39</v>
      </c>
      <c r="S1" s="1" t="s">
        <v>40</v>
      </c>
      <c r="T1" s="1" t="s">
        <v>41</v>
      </c>
    </row>
    <row r="2" spans="1:20" x14ac:dyDescent="0.45">
      <c r="A2">
        <f>D2*100+C2</f>
        <v>201003</v>
      </c>
      <c r="B2">
        <f t="shared" ref="B2:B8" si="0">IF(E2="Ngrid-LI",1,IF(E2="Ngrid-NY",1,IF(E2="NGrid-Upstate",1,0)))</f>
        <v>0</v>
      </c>
      <c r="C2">
        <f>Input!A2</f>
        <v>3</v>
      </c>
      <c r="D2">
        <f>Input!B2</f>
        <v>2010</v>
      </c>
      <c r="E2" t="str">
        <f>Input!C2</f>
        <v>CH</v>
      </c>
      <c r="F2">
        <f>Input!D2</f>
        <v>1001</v>
      </c>
      <c r="G2">
        <f>Input!E2</f>
        <v>255049</v>
      </c>
      <c r="H2">
        <f>Input!F2</f>
        <v>25443</v>
      </c>
      <c r="I2">
        <f>Input!G2</f>
        <v>23451</v>
      </c>
      <c r="J2">
        <f>Input!H2</f>
        <v>405</v>
      </c>
      <c r="K2">
        <f>Input!I2</f>
        <v>0.158793016244</v>
      </c>
      <c r="L2">
        <f>Input!J2</f>
        <v>3901</v>
      </c>
      <c r="M2">
        <f>Input!K2</f>
        <v>1240</v>
      </c>
      <c r="N2" s="1">
        <f>Input!L2</f>
        <v>40075500</v>
      </c>
      <c r="O2" s="1">
        <f>Input!M2</f>
        <v>13275546</v>
      </c>
      <c r="P2" s="1">
        <f>Input!N2</f>
        <v>12445547</v>
      </c>
      <c r="Q2" s="1">
        <f>Input!O2</f>
        <v>435029</v>
      </c>
      <c r="R2">
        <f>Input!P2</f>
        <v>157.13</v>
      </c>
      <c r="S2" s="1">
        <f>Input!Q2</f>
        <v>5938077</v>
      </c>
      <c r="T2" s="1">
        <f>Input!R2</f>
        <v>797018</v>
      </c>
    </row>
    <row r="3" spans="1:20" x14ac:dyDescent="0.45">
      <c r="A3">
        <f t="shared" ref="A3:A66" si="1">D3*100+C3</f>
        <v>201003</v>
      </c>
      <c r="B3">
        <f t="shared" si="0"/>
        <v>0</v>
      </c>
      <c r="C3">
        <f>Input!A3</f>
        <v>3</v>
      </c>
      <c r="D3">
        <f>Input!B3</f>
        <v>2010</v>
      </c>
      <c r="E3" t="str">
        <f>Input!C3</f>
        <v>OR</v>
      </c>
      <c r="F3">
        <f>Input!D3</f>
        <v>1006</v>
      </c>
      <c r="G3">
        <f>Input!E3</f>
        <v>194579</v>
      </c>
      <c r="H3">
        <f>Input!F3</f>
        <v>17063</v>
      </c>
      <c r="I3">
        <f>Input!G3</f>
        <v>16534</v>
      </c>
      <c r="J3">
        <f>Input!H3</f>
        <v>374</v>
      </c>
      <c r="K3">
        <f>Input!I3</f>
        <v>0.192209847928</v>
      </c>
      <c r="L3">
        <f>Input!J3</f>
        <v>6893</v>
      </c>
      <c r="M3">
        <f>Input!K3</f>
        <v>-2</v>
      </c>
      <c r="N3" s="1">
        <f>Input!L3</f>
        <v>54876383.140000001</v>
      </c>
      <c r="O3" s="1">
        <f>Input!M3</f>
        <v>8007441.2199999997</v>
      </c>
      <c r="P3" s="1">
        <f>Input!N3</f>
        <v>6648191</v>
      </c>
      <c r="Q3" s="1">
        <f>Input!O3</f>
        <v>426882.75</v>
      </c>
      <c r="R3">
        <f>Input!P3</f>
        <v>282.02999999999997</v>
      </c>
      <c r="S3" s="1">
        <f>Input!Q3</f>
        <v>7292365</v>
      </c>
      <c r="T3" s="1">
        <f>Input!R3</f>
        <v>116841.56</v>
      </c>
    </row>
    <row r="4" spans="1:20" x14ac:dyDescent="0.45">
      <c r="A4">
        <f t="shared" si="1"/>
        <v>201003</v>
      </c>
      <c r="B4">
        <f t="shared" si="0"/>
        <v>0</v>
      </c>
      <c r="C4">
        <f>Input!A4</f>
        <v>3</v>
      </c>
      <c r="D4">
        <f>Input!B4</f>
        <v>2010</v>
      </c>
      <c r="E4" t="str">
        <f>Input!C4</f>
        <v>NFG</v>
      </c>
      <c r="F4">
        <f>Input!D4</f>
        <v>3120</v>
      </c>
      <c r="G4">
        <f>Input!E4</f>
        <v>464366</v>
      </c>
      <c r="H4">
        <f>Input!F4</f>
        <v>27734</v>
      </c>
      <c r="I4">
        <f>Input!G4</f>
        <v>23420</v>
      </c>
      <c r="J4">
        <f>Input!H4</f>
        <v>367</v>
      </c>
      <c r="K4">
        <f>Input!I4</f>
        <v>7.9032487304999996E-2</v>
      </c>
      <c r="L4">
        <f>Input!J4</f>
        <v>23968</v>
      </c>
      <c r="M4">
        <f>Input!K4</f>
        <v>1650</v>
      </c>
      <c r="N4" s="1">
        <f>Input!L4</f>
        <v>54704512.259999998</v>
      </c>
      <c r="O4" s="1">
        <f>Input!M4</f>
        <v>23808365.5</v>
      </c>
      <c r="P4" s="1">
        <f>Input!N4</f>
        <v>13718972.310000001</v>
      </c>
      <c r="Q4" s="1">
        <f>Input!O4</f>
        <v>603293.96</v>
      </c>
      <c r="R4">
        <f>Input!P4</f>
        <v>117.8</v>
      </c>
      <c r="S4" s="1">
        <f>Input!Q4</f>
        <v>19213564.93</v>
      </c>
      <c r="T4" s="1">
        <f>Input!R4</f>
        <v>871883.27</v>
      </c>
    </row>
    <row r="5" spans="1:20" x14ac:dyDescent="0.45">
      <c r="A5">
        <f t="shared" si="1"/>
        <v>201003</v>
      </c>
      <c r="B5">
        <f t="shared" si="0"/>
        <v>1</v>
      </c>
      <c r="C5">
        <f>Input!A5</f>
        <v>3</v>
      </c>
      <c r="D5">
        <f>Input!B5</f>
        <v>2010</v>
      </c>
      <c r="E5" t="str">
        <f>Input!C5</f>
        <v>NGrid-LI</v>
      </c>
      <c r="F5">
        <f>Input!D5</f>
        <v>1003</v>
      </c>
      <c r="G5">
        <f>Input!E5</f>
        <v>502515</v>
      </c>
      <c r="H5">
        <f>Input!F5</f>
        <v>60900</v>
      </c>
      <c r="I5">
        <f>Input!G5</f>
        <v>2482</v>
      </c>
      <c r="J5">
        <f>Input!H5</f>
        <v>682</v>
      </c>
      <c r="K5">
        <f>Input!I5</f>
        <v>0.13571734177100001</v>
      </c>
      <c r="L5">
        <f>Input!J5</f>
        <v>22316</v>
      </c>
      <c r="M5">
        <f>Input!K5</f>
        <v>988</v>
      </c>
      <c r="N5" s="1">
        <f>Input!L5</f>
        <v>97927089</v>
      </c>
      <c r="O5" s="1">
        <f>Input!M5</f>
        <v>34632112</v>
      </c>
      <c r="P5" s="1">
        <f>Input!N5</f>
        <v>2014369</v>
      </c>
      <c r="Q5" s="1">
        <f>Input!O5</f>
        <v>1306504</v>
      </c>
      <c r="R5">
        <f>Input!P5</f>
        <v>194.87</v>
      </c>
      <c r="S5" s="1">
        <f>Input!Q5</f>
        <v>22594116</v>
      </c>
      <c r="T5" s="1">
        <f>Input!R5</f>
        <v>739646</v>
      </c>
    </row>
    <row r="6" spans="1:20" x14ac:dyDescent="0.45">
      <c r="A6">
        <f t="shared" si="1"/>
        <v>201003</v>
      </c>
      <c r="B6">
        <f t="shared" si="0"/>
        <v>0</v>
      </c>
      <c r="C6">
        <f>Input!A6</f>
        <v>3</v>
      </c>
      <c r="D6">
        <f>Input!B6</f>
        <v>2010</v>
      </c>
      <c r="E6" t="str">
        <f>Input!C6</f>
        <v>RG&amp;E</v>
      </c>
      <c r="F6">
        <f>Input!D6</f>
        <v>1007</v>
      </c>
      <c r="G6">
        <f>Input!E6</f>
        <v>602542</v>
      </c>
      <c r="H6">
        <f>Input!F6</f>
        <v>51343</v>
      </c>
      <c r="I6">
        <f>Input!G6</f>
        <v>51212</v>
      </c>
      <c r="J6">
        <f>Input!H6</f>
        <v>2058</v>
      </c>
      <c r="K6">
        <f>Input!I6</f>
        <v>0.34155295398500002</v>
      </c>
      <c r="L6">
        <f>Input!J6</f>
        <v>29531</v>
      </c>
      <c r="M6">
        <f>Input!K6</f>
        <v>1816</v>
      </c>
      <c r="N6" s="1">
        <f>Input!L6</f>
        <v>55002456</v>
      </c>
      <c r="O6" s="1">
        <f>Input!M6</f>
        <v>35861518.170000002</v>
      </c>
      <c r="P6" s="1">
        <f>Input!N6</f>
        <v>21150965.879999999</v>
      </c>
      <c r="Q6" s="1">
        <f>Input!O6</f>
        <v>2520067.36</v>
      </c>
      <c r="R6">
        <f>Input!P6</f>
        <v>91.28</v>
      </c>
      <c r="S6" s="1">
        <f>Input!Q6</f>
        <v>29323677</v>
      </c>
      <c r="T6" s="1">
        <f>Input!R6</f>
        <v>-582346.47</v>
      </c>
    </row>
    <row r="7" spans="1:20" x14ac:dyDescent="0.45">
      <c r="A7">
        <f t="shared" si="1"/>
        <v>201003</v>
      </c>
      <c r="B7">
        <f t="shared" si="0"/>
        <v>1</v>
      </c>
      <c r="C7">
        <f>Input!A7</f>
        <v>3</v>
      </c>
      <c r="D7">
        <f>Input!B7</f>
        <v>2010</v>
      </c>
      <c r="E7" t="str">
        <f>Input!C7</f>
        <v>NGrid-NY</v>
      </c>
      <c r="F7">
        <f>Input!D7</f>
        <v>3010</v>
      </c>
      <c r="G7">
        <f>Input!E7</f>
        <v>991957</v>
      </c>
      <c r="H7">
        <f>Input!F7</f>
        <v>152994</v>
      </c>
      <c r="I7">
        <f>Input!G7</f>
        <v>53625</v>
      </c>
      <c r="J7">
        <f>Input!H7</f>
        <v>2906</v>
      </c>
      <c r="K7">
        <f>Input!I7</f>
        <v>0.29295624709500001</v>
      </c>
      <c r="L7">
        <f>Input!J7</f>
        <v>27600</v>
      </c>
      <c r="M7">
        <f>Input!K7</f>
        <v>5823</v>
      </c>
      <c r="N7" s="1">
        <f>Input!L7</f>
        <v>154932336.81999999</v>
      </c>
      <c r="O7" s="1">
        <f>Input!M7</f>
        <v>72410628</v>
      </c>
      <c r="P7" s="1">
        <f>Input!N7</f>
        <v>53510901.759999998</v>
      </c>
      <c r="Q7" s="1">
        <f>Input!O7</f>
        <v>2650053.58</v>
      </c>
      <c r="R7">
        <f>Input!P7</f>
        <v>156.19</v>
      </c>
      <c r="S7" s="1">
        <f>Input!Q7</f>
        <v>21469205.859999999</v>
      </c>
      <c r="T7" s="1">
        <f>Input!R7</f>
        <v>1061036.51</v>
      </c>
    </row>
    <row r="8" spans="1:20" x14ac:dyDescent="0.45">
      <c r="A8">
        <f t="shared" si="1"/>
        <v>201003</v>
      </c>
      <c r="B8">
        <f t="shared" si="0"/>
        <v>0</v>
      </c>
      <c r="C8">
        <f>Input!A8</f>
        <v>3</v>
      </c>
      <c r="D8">
        <f>Input!B8</f>
        <v>2010</v>
      </c>
      <c r="E8" t="str">
        <f>Input!C8</f>
        <v>NYSEG</v>
      </c>
      <c r="F8">
        <f>Input!D8</f>
        <v>1005</v>
      </c>
      <c r="G8">
        <f>Input!E8</f>
        <v>987584</v>
      </c>
      <c r="H8">
        <f>Input!F8</f>
        <v>78033</v>
      </c>
      <c r="I8">
        <f>Input!G8</f>
        <v>93142</v>
      </c>
      <c r="J8">
        <f>Input!H8</f>
        <v>2456</v>
      </c>
      <c r="K8">
        <f>Input!I8</f>
        <v>0.248687706565</v>
      </c>
      <c r="L8">
        <f>Input!J8</f>
        <v>38714</v>
      </c>
      <c r="M8">
        <f>Input!K8</f>
        <v>2893</v>
      </c>
      <c r="N8" s="1">
        <f>Input!L8</f>
        <v>85999760</v>
      </c>
      <c r="O8" s="1">
        <f>Input!M8</f>
        <v>23072327.920000002</v>
      </c>
      <c r="P8" s="1">
        <f>Input!N8</f>
        <v>23495541.460000001</v>
      </c>
      <c r="Q8" s="1">
        <f>Input!O8</f>
        <v>1171960.77</v>
      </c>
      <c r="R8">
        <f>Input!P8</f>
        <v>87.08</v>
      </c>
      <c r="S8" s="1">
        <f>Input!Q8</f>
        <v>24409713.530000001</v>
      </c>
      <c r="T8" s="1">
        <f>Input!R8</f>
        <v>-215946.94</v>
      </c>
    </row>
    <row r="9" spans="1:20" x14ac:dyDescent="0.45">
      <c r="A9">
        <f t="shared" si="1"/>
        <v>201003</v>
      </c>
      <c r="B9">
        <f>IF(E9="Ngrid-LI",1,IF(E9="Ngrid-NY",1,IF(E9="NGrid-Upstate",1,0)))</f>
        <v>1</v>
      </c>
      <c r="C9">
        <f>Input!A9</f>
        <v>3</v>
      </c>
      <c r="D9">
        <f>Input!B9</f>
        <v>2010</v>
      </c>
      <c r="E9" t="str">
        <f>Input!C9</f>
        <v>NGrid-Upstate</v>
      </c>
      <c r="F9">
        <f>Input!D9</f>
        <v>1004</v>
      </c>
      <c r="G9">
        <f>Input!E9</f>
        <v>1456407</v>
      </c>
      <c r="H9">
        <f>Input!F9</f>
        <v>229712</v>
      </c>
      <c r="I9">
        <f>Input!G9</f>
        <v>98771</v>
      </c>
      <c r="J9">
        <f>Input!H9</f>
        <v>2606</v>
      </c>
      <c r="K9">
        <f>Input!I9</f>
        <v>0.17893349867200001</v>
      </c>
      <c r="L9">
        <f>Input!J9</f>
        <v>98461</v>
      </c>
      <c r="M9">
        <f>Input!K9</f>
        <v>6750</v>
      </c>
      <c r="N9" s="1">
        <f>Input!L9</f>
        <v>241478704.49000001</v>
      </c>
      <c r="O9" s="1">
        <f>Input!M9</f>
        <v>201131792</v>
      </c>
      <c r="P9" s="1">
        <f>Input!N9</f>
        <v>71007501.769999996</v>
      </c>
      <c r="Q9" s="1">
        <f>Input!O9</f>
        <v>4131403.92</v>
      </c>
      <c r="R9">
        <f>Input!P9</f>
        <v>165.8</v>
      </c>
      <c r="S9" s="1">
        <f>Input!Q9</f>
        <v>91586516.75</v>
      </c>
      <c r="T9" s="1">
        <f>Input!R9</f>
        <v>1188377.1299999999</v>
      </c>
    </row>
    <row r="10" spans="1:20" x14ac:dyDescent="0.45">
      <c r="A10">
        <f t="shared" si="1"/>
        <v>201003</v>
      </c>
      <c r="B10">
        <f t="shared" ref="B10:B73" si="2">IF(E10="Ngrid-LI",1,IF(E10="Ngrid-NY",1,IF(E10="NGrid-Upstate",1,0)))</f>
        <v>0</v>
      </c>
      <c r="C10">
        <f>Input!A10</f>
        <v>3</v>
      </c>
      <c r="D10">
        <f>Input!B10</f>
        <v>2010</v>
      </c>
      <c r="E10" t="str">
        <f>Input!C10</f>
        <v>CE</v>
      </c>
      <c r="F10">
        <f>Input!D10</f>
        <v>1002</v>
      </c>
      <c r="G10">
        <f>Input!E10</f>
        <v>2829157</v>
      </c>
      <c r="H10">
        <f>Input!F10</f>
        <v>240652</v>
      </c>
      <c r="I10">
        <f>Input!G10</f>
        <v>217374</v>
      </c>
      <c r="J10">
        <f>Input!H10</f>
        <v>6501</v>
      </c>
      <c r="K10">
        <f>Input!I10</f>
        <v>0.229785763038</v>
      </c>
      <c r="L10">
        <f>Input!J10</f>
        <v>151139</v>
      </c>
      <c r="M10">
        <f>Input!K10</f>
        <v>4620</v>
      </c>
      <c r="N10" s="1">
        <f>Input!L10</f>
        <v>319127203.38999999</v>
      </c>
      <c r="O10" s="1">
        <f>Input!M10</f>
        <v>169882346</v>
      </c>
      <c r="P10" s="1">
        <f>Input!N10</f>
        <v>67955839.790000007</v>
      </c>
      <c r="Q10" s="1">
        <f>Input!O10</f>
        <v>5141000</v>
      </c>
      <c r="R10">
        <f>Input!P10</f>
        <v>112.8</v>
      </c>
      <c r="S10" s="1">
        <f>Input!Q10</f>
        <v>67150403</v>
      </c>
      <c r="T10" s="1">
        <f>Input!R10</f>
        <v>2587980.92</v>
      </c>
    </row>
    <row r="11" spans="1:20" x14ac:dyDescent="0.45">
      <c r="A11">
        <f t="shared" si="1"/>
        <v>201006</v>
      </c>
      <c r="B11">
        <f t="shared" si="2"/>
        <v>0</v>
      </c>
      <c r="C11">
        <f>Input!A11</f>
        <v>6</v>
      </c>
      <c r="D11">
        <f>Input!B11</f>
        <v>2010</v>
      </c>
      <c r="E11" t="str">
        <f>Input!C11</f>
        <v>CH</v>
      </c>
      <c r="F11">
        <f>Input!D11</f>
        <v>1001</v>
      </c>
      <c r="G11">
        <f>Input!E11</f>
        <v>240901</v>
      </c>
      <c r="H11">
        <f>Input!F11</f>
        <v>24729</v>
      </c>
      <c r="I11">
        <f>Input!G11</f>
        <v>22160</v>
      </c>
      <c r="J11">
        <f>Input!H11</f>
        <v>1545</v>
      </c>
      <c r="K11">
        <f>Input!I11</f>
        <v>0.64134229413699995</v>
      </c>
      <c r="L11">
        <f>Input!J11</f>
        <v>4095</v>
      </c>
      <c r="M11">
        <f>Input!K11</f>
        <v>897</v>
      </c>
      <c r="N11" s="1">
        <f>Input!L11</f>
        <v>25925575</v>
      </c>
      <c r="O11" s="1">
        <f>Input!M11</f>
        <v>13727427</v>
      </c>
      <c r="P11" s="1">
        <f>Input!N11</f>
        <v>9811088</v>
      </c>
      <c r="Q11" s="1">
        <f>Input!O11</f>
        <v>1501711</v>
      </c>
      <c r="R11">
        <f>Input!P11</f>
        <v>107.62</v>
      </c>
      <c r="S11" s="1">
        <f>Input!Q11</f>
        <v>7516364</v>
      </c>
      <c r="T11" s="1">
        <f>Input!R11</f>
        <v>405996</v>
      </c>
    </row>
    <row r="12" spans="1:20" x14ac:dyDescent="0.45">
      <c r="A12">
        <f t="shared" si="1"/>
        <v>201006</v>
      </c>
      <c r="B12">
        <f t="shared" si="2"/>
        <v>0</v>
      </c>
      <c r="C12">
        <f>Input!A12</f>
        <v>6</v>
      </c>
      <c r="D12">
        <f>Input!B12</f>
        <v>2010</v>
      </c>
      <c r="E12" t="str">
        <f>Input!C12</f>
        <v>OR</v>
      </c>
      <c r="F12">
        <f>Input!D12</f>
        <v>1006</v>
      </c>
      <c r="G12">
        <f>Input!E12</f>
        <v>194429</v>
      </c>
      <c r="H12">
        <f>Input!F12</f>
        <v>17262</v>
      </c>
      <c r="I12">
        <f>Input!G12</f>
        <v>14154</v>
      </c>
      <c r="J12">
        <f>Input!H12</f>
        <v>1366</v>
      </c>
      <c r="K12">
        <f>Input!I12</f>
        <v>0.70257008985299996</v>
      </c>
      <c r="L12">
        <f>Input!J12</f>
        <v>8615</v>
      </c>
      <c r="M12">
        <f>Input!K12</f>
        <v>35</v>
      </c>
      <c r="N12" s="1">
        <f>Input!L12</f>
        <v>33415014.940000001</v>
      </c>
      <c r="O12" s="1">
        <f>Input!M12</f>
        <v>8571754.5700000003</v>
      </c>
      <c r="P12" s="1">
        <f>Input!N12</f>
        <v>4017101</v>
      </c>
      <c r="Q12" s="1">
        <f>Input!O12</f>
        <v>1183672.67</v>
      </c>
      <c r="R12">
        <f>Input!P12</f>
        <v>171.86</v>
      </c>
      <c r="S12" s="1">
        <f>Input!Q12</f>
        <v>9086579</v>
      </c>
      <c r="T12" s="1">
        <f>Input!R12</f>
        <v>154128.81</v>
      </c>
    </row>
    <row r="13" spans="1:20" x14ac:dyDescent="0.45">
      <c r="A13">
        <f t="shared" si="1"/>
        <v>201006</v>
      </c>
      <c r="B13">
        <f t="shared" si="2"/>
        <v>0</v>
      </c>
      <c r="C13">
        <f>Input!A13</f>
        <v>6</v>
      </c>
      <c r="D13">
        <f>Input!B13</f>
        <v>2010</v>
      </c>
      <c r="E13" t="str">
        <f>Input!C13</f>
        <v>NFG</v>
      </c>
      <c r="F13">
        <f>Input!D13</f>
        <v>3120</v>
      </c>
      <c r="G13">
        <f>Input!E13</f>
        <v>461277</v>
      </c>
      <c r="H13">
        <f>Input!F13</f>
        <v>28892</v>
      </c>
      <c r="I13">
        <f>Input!G13</f>
        <v>18518</v>
      </c>
      <c r="J13">
        <f>Input!H13</f>
        <v>3769</v>
      </c>
      <c r="K13">
        <f>Input!I13</f>
        <v>0.81707954222699997</v>
      </c>
      <c r="L13">
        <f>Input!J13</f>
        <v>26146</v>
      </c>
      <c r="M13">
        <f>Input!K13</f>
        <v>3247</v>
      </c>
      <c r="N13" s="1">
        <f>Input!L13</f>
        <v>17422324.350000001</v>
      </c>
      <c r="O13" s="1">
        <f>Input!M13</f>
        <v>19320855.829999998</v>
      </c>
      <c r="P13" s="1">
        <f>Input!N13</f>
        <v>8729341.6699999999</v>
      </c>
      <c r="Q13" s="1">
        <f>Input!O13</f>
        <v>3066734.95</v>
      </c>
      <c r="R13">
        <f>Input!P13</f>
        <v>37.770000000000003</v>
      </c>
      <c r="S13" s="1">
        <f>Input!Q13</f>
        <v>17691846.899999999</v>
      </c>
      <c r="T13" s="1">
        <f>Input!R13</f>
        <v>3338770.03</v>
      </c>
    </row>
    <row r="14" spans="1:20" x14ac:dyDescent="0.45">
      <c r="A14">
        <f t="shared" si="1"/>
        <v>201006</v>
      </c>
      <c r="B14">
        <f t="shared" si="2"/>
        <v>1</v>
      </c>
      <c r="C14">
        <f>Input!A14</f>
        <v>6</v>
      </c>
      <c r="D14">
        <f>Input!B14</f>
        <v>2010</v>
      </c>
      <c r="E14" t="str">
        <f>Input!C14</f>
        <v>NGrid-LI</v>
      </c>
      <c r="F14">
        <f>Input!D14</f>
        <v>1003</v>
      </c>
      <c r="G14">
        <f>Input!E14</f>
        <v>504382</v>
      </c>
      <c r="H14">
        <f>Input!F14</f>
        <v>67377</v>
      </c>
      <c r="I14">
        <f>Input!G14</f>
        <v>2341</v>
      </c>
      <c r="J14">
        <f>Input!H14</f>
        <v>1562</v>
      </c>
      <c r="K14">
        <f>Input!I14</f>
        <v>0.30968591266099998</v>
      </c>
      <c r="L14">
        <f>Input!J14</f>
        <v>25045</v>
      </c>
      <c r="M14">
        <f>Input!K14</f>
        <v>889</v>
      </c>
      <c r="N14" s="1">
        <f>Input!L14</f>
        <v>28968360</v>
      </c>
      <c r="O14" s="1">
        <f>Input!M14</f>
        <v>39029377</v>
      </c>
      <c r="P14" s="1">
        <f>Input!N14</f>
        <v>2002443</v>
      </c>
      <c r="Q14" s="1">
        <f>Input!O14</f>
        <v>2350717</v>
      </c>
      <c r="R14">
        <f>Input!P14</f>
        <v>57.43</v>
      </c>
      <c r="S14" s="1">
        <f>Input!Q14</f>
        <v>25320921</v>
      </c>
      <c r="T14" s="1">
        <f>Input!R14</f>
        <v>751076</v>
      </c>
    </row>
    <row r="15" spans="1:20" x14ac:dyDescent="0.45">
      <c r="A15">
        <f t="shared" si="1"/>
        <v>201006</v>
      </c>
      <c r="B15">
        <f t="shared" si="2"/>
        <v>0</v>
      </c>
      <c r="C15">
        <f>Input!A15</f>
        <v>6</v>
      </c>
      <c r="D15">
        <f>Input!B15</f>
        <v>2010</v>
      </c>
      <c r="E15" t="str">
        <f>Input!C15</f>
        <v>RG&amp;E</v>
      </c>
      <c r="F15">
        <f>Input!D15</f>
        <v>1007</v>
      </c>
      <c r="G15">
        <f>Input!E15</f>
        <v>602238</v>
      </c>
      <c r="H15">
        <f>Input!F15</f>
        <v>54388</v>
      </c>
      <c r="I15">
        <f>Input!G15</f>
        <v>40401</v>
      </c>
      <c r="J15">
        <f>Input!H15</f>
        <v>3602</v>
      </c>
      <c r="K15">
        <f>Input!I15</f>
        <v>0.598102411339</v>
      </c>
      <c r="L15">
        <f>Input!J15</f>
        <v>33143</v>
      </c>
      <c r="M15">
        <f>Input!K15</f>
        <v>2672</v>
      </c>
      <c r="N15" s="1">
        <f>Input!L15</f>
        <v>33278675</v>
      </c>
      <c r="O15" s="1">
        <f>Input!M15</f>
        <v>43232463.609999999</v>
      </c>
      <c r="P15" s="1">
        <f>Input!N15</f>
        <v>11072823.4</v>
      </c>
      <c r="Q15" s="1">
        <f>Input!O15</f>
        <v>3910579.32</v>
      </c>
      <c r="R15">
        <f>Input!P15</f>
        <v>55.26</v>
      </c>
      <c r="S15" s="1">
        <f>Input!Q15</f>
        <v>33079766.440000001</v>
      </c>
      <c r="T15" s="1">
        <f>Input!R15</f>
        <v>1012348.65</v>
      </c>
    </row>
    <row r="16" spans="1:20" x14ac:dyDescent="0.45">
      <c r="A16">
        <f t="shared" si="1"/>
        <v>201006</v>
      </c>
      <c r="B16">
        <f t="shared" si="2"/>
        <v>1</v>
      </c>
      <c r="C16">
        <f>Input!A16</f>
        <v>6</v>
      </c>
      <c r="D16">
        <f>Input!B16</f>
        <v>2010</v>
      </c>
      <c r="E16" t="str">
        <f>Input!C16</f>
        <v>NGrid-NY</v>
      </c>
      <c r="F16">
        <f>Input!D16</f>
        <v>3010</v>
      </c>
      <c r="G16">
        <f>Input!E16</f>
        <v>980540</v>
      </c>
      <c r="H16">
        <f>Input!F16</f>
        <v>169550</v>
      </c>
      <c r="I16">
        <f>Input!G16</f>
        <v>57019</v>
      </c>
      <c r="J16">
        <f>Input!H16</f>
        <v>5974</v>
      </c>
      <c r="K16">
        <f>Input!I16</f>
        <v>0.60925612417599995</v>
      </c>
      <c r="L16">
        <f>Input!J16</f>
        <v>34588</v>
      </c>
      <c r="M16">
        <f>Input!K16</f>
        <v>6156</v>
      </c>
      <c r="N16" s="1">
        <f>Input!L16</f>
        <v>48313463.530000001</v>
      </c>
      <c r="O16" s="1">
        <f>Input!M16</f>
        <v>77511428</v>
      </c>
      <c r="P16" s="1">
        <f>Input!N16</f>
        <v>47650155.869999997</v>
      </c>
      <c r="Q16" s="1">
        <f>Input!O16</f>
        <v>7323381.25</v>
      </c>
      <c r="R16">
        <f>Input!P16</f>
        <v>49.27</v>
      </c>
      <c r="S16" s="1">
        <f>Input!Q16</f>
        <v>28740107.73</v>
      </c>
      <c r="T16" s="1">
        <f>Input!R16</f>
        <v>1921042.6</v>
      </c>
    </row>
    <row r="17" spans="1:20" x14ac:dyDescent="0.45">
      <c r="A17">
        <f t="shared" si="1"/>
        <v>201006</v>
      </c>
      <c r="B17">
        <f t="shared" si="2"/>
        <v>0</v>
      </c>
      <c r="C17">
        <f>Input!A17</f>
        <v>6</v>
      </c>
      <c r="D17">
        <f>Input!B17</f>
        <v>2010</v>
      </c>
      <c r="E17" t="str">
        <f>Input!C17</f>
        <v>NYSEG</v>
      </c>
      <c r="F17">
        <f>Input!D17</f>
        <v>1005</v>
      </c>
      <c r="G17">
        <f>Input!E17</f>
        <v>989395</v>
      </c>
      <c r="H17">
        <f>Input!F17</f>
        <v>82633</v>
      </c>
      <c r="I17">
        <f>Input!G17</f>
        <v>69607</v>
      </c>
      <c r="J17">
        <f>Input!H17</f>
        <v>5541</v>
      </c>
      <c r="K17">
        <f>Input!I17</f>
        <v>0.56003921588399996</v>
      </c>
      <c r="L17">
        <f>Input!J17</f>
        <v>43270</v>
      </c>
      <c r="M17">
        <f>Input!K17</f>
        <v>3410</v>
      </c>
      <c r="N17" s="1">
        <f>Input!L17</f>
        <v>53372673</v>
      </c>
      <c r="O17" s="1">
        <f>Input!M17</f>
        <v>28849899.25</v>
      </c>
      <c r="P17" s="1">
        <f>Input!N17</f>
        <v>12489011.17</v>
      </c>
      <c r="Q17" s="1">
        <f>Input!O17</f>
        <v>2497982.0699999998</v>
      </c>
      <c r="R17">
        <f>Input!P17</f>
        <v>53.94</v>
      </c>
      <c r="S17" s="1">
        <f>Input!Q17</f>
        <v>26881516.850000001</v>
      </c>
      <c r="T17" s="1">
        <f>Input!R17</f>
        <v>546799.53</v>
      </c>
    </row>
    <row r="18" spans="1:20" x14ac:dyDescent="0.45">
      <c r="A18">
        <f t="shared" si="1"/>
        <v>201006</v>
      </c>
      <c r="B18">
        <f t="shared" si="2"/>
        <v>1</v>
      </c>
      <c r="C18">
        <f>Input!A18</f>
        <v>6</v>
      </c>
      <c r="D18">
        <f>Input!B18</f>
        <v>2010</v>
      </c>
      <c r="E18" t="str">
        <f>Input!C18</f>
        <v>NGrid-Upstate</v>
      </c>
      <c r="F18">
        <f>Input!D18</f>
        <v>1004</v>
      </c>
      <c r="G18">
        <f>Input!E18</f>
        <v>1456973</v>
      </c>
      <c r="H18">
        <f>Input!F18</f>
        <v>242193</v>
      </c>
      <c r="I18">
        <f>Input!G18</f>
        <v>98985</v>
      </c>
      <c r="J18">
        <f>Input!H18</f>
        <v>8990</v>
      </c>
      <c r="K18">
        <f>Input!I18</f>
        <v>0.61703271097000001</v>
      </c>
      <c r="L18">
        <f>Input!J18</f>
        <v>111099</v>
      </c>
      <c r="M18">
        <f>Input!K18</f>
        <v>6994</v>
      </c>
      <c r="N18" s="1">
        <f>Input!L18</f>
        <v>153397077</v>
      </c>
      <c r="O18" s="1">
        <f>Input!M18</f>
        <v>225893798</v>
      </c>
      <c r="P18" s="1">
        <f>Input!N18</f>
        <v>73079065.780000001</v>
      </c>
      <c r="Q18" s="1">
        <f>Input!O18</f>
        <v>12780274.130000001</v>
      </c>
      <c r="R18">
        <f>Input!P18</f>
        <v>105.28</v>
      </c>
      <c r="S18" s="1">
        <f>Input!Q18</f>
        <v>102656177.8</v>
      </c>
      <c r="T18" s="1">
        <f>Input!R18</f>
        <v>5116593.6900000004</v>
      </c>
    </row>
    <row r="19" spans="1:20" x14ac:dyDescent="0.45">
      <c r="A19">
        <f t="shared" si="1"/>
        <v>201006</v>
      </c>
      <c r="B19">
        <f t="shared" si="2"/>
        <v>0</v>
      </c>
      <c r="C19">
        <f>Input!A19</f>
        <v>6</v>
      </c>
      <c r="D19">
        <f>Input!B19</f>
        <v>2010</v>
      </c>
      <c r="E19" t="str">
        <f>Input!C19</f>
        <v>CE</v>
      </c>
      <c r="F19">
        <f>Input!D19</f>
        <v>1002</v>
      </c>
      <c r="G19">
        <f>Input!E19</f>
        <v>2830745</v>
      </c>
      <c r="H19">
        <f>Input!F19</f>
        <v>231598</v>
      </c>
      <c r="I19">
        <f>Input!G19</f>
        <v>232701</v>
      </c>
      <c r="J19">
        <f>Input!H19</f>
        <v>9434</v>
      </c>
      <c r="K19">
        <f>Input!I19</f>
        <v>0.33326915705900001</v>
      </c>
      <c r="L19">
        <f>Input!J19</f>
        <v>148648</v>
      </c>
      <c r="M19">
        <f>Input!K19</f>
        <v>5462</v>
      </c>
      <c r="N19" s="1">
        <f>Input!L19</f>
        <v>337962469.49000001</v>
      </c>
      <c r="O19" s="1">
        <f>Input!M19</f>
        <v>170962135</v>
      </c>
      <c r="P19" s="1">
        <f>Input!N19</f>
        <v>70849431.140000001</v>
      </c>
      <c r="Q19" s="1">
        <f>Input!O19</f>
        <v>8077000</v>
      </c>
      <c r="R19">
        <f>Input!P19</f>
        <v>119.39</v>
      </c>
      <c r="S19" s="1">
        <f>Input!Q19</f>
        <v>71890249</v>
      </c>
      <c r="T19" s="1">
        <f>Input!R19</f>
        <v>3037699.3</v>
      </c>
    </row>
    <row r="20" spans="1:20" x14ac:dyDescent="0.45">
      <c r="A20">
        <f t="shared" si="1"/>
        <v>201009</v>
      </c>
      <c r="B20">
        <f t="shared" si="2"/>
        <v>0</v>
      </c>
      <c r="C20">
        <f>Input!A20</f>
        <v>9</v>
      </c>
      <c r="D20">
        <f>Input!B20</f>
        <v>2010</v>
      </c>
      <c r="E20" t="str">
        <f>Input!C20</f>
        <v>CH</v>
      </c>
      <c r="F20">
        <f>Input!D20</f>
        <v>1001</v>
      </c>
      <c r="G20">
        <f>Input!E20</f>
        <v>239991</v>
      </c>
      <c r="H20">
        <f>Input!F20</f>
        <v>23866</v>
      </c>
      <c r="I20">
        <f>Input!G20</f>
        <v>22906</v>
      </c>
      <c r="J20">
        <f>Input!H20</f>
        <v>1350</v>
      </c>
      <c r="K20">
        <f>Input!I20</f>
        <v>0.56252109454099997</v>
      </c>
      <c r="L20">
        <f>Input!J20</f>
        <v>3871</v>
      </c>
      <c r="M20">
        <f>Input!K20</f>
        <v>1106</v>
      </c>
      <c r="N20" s="1">
        <f>Input!L20</f>
        <v>35578785</v>
      </c>
      <c r="O20" s="1">
        <f>Input!M20</f>
        <v>12634049</v>
      </c>
      <c r="P20" s="1">
        <f>Input!N20</f>
        <v>10815443</v>
      </c>
      <c r="Q20" s="1">
        <f>Input!O20</f>
        <v>1177282</v>
      </c>
      <c r="R20">
        <f>Input!P20</f>
        <v>148.25</v>
      </c>
      <c r="S20" s="1">
        <f>Input!Q20</f>
        <v>5509624</v>
      </c>
      <c r="T20" s="1">
        <f>Input!R20</f>
        <v>737730</v>
      </c>
    </row>
    <row r="21" spans="1:20" x14ac:dyDescent="0.45">
      <c r="A21">
        <f t="shared" si="1"/>
        <v>201009</v>
      </c>
      <c r="B21">
        <f t="shared" si="2"/>
        <v>0</v>
      </c>
      <c r="C21">
        <f>Input!A21</f>
        <v>9</v>
      </c>
      <c r="D21">
        <f>Input!B21</f>
        <v>2010</v>
      </c>
      <c r="E21" t="str">
        <f>Input!C21</f>
        <v>OR</v>
      </c>
      <c r="F21">
        <f>Input!D21</f>
        <v>1006</v>
      </c>
      <c r="G21">
        <f>Input!E21</f>
        <v>194384</v>
      </c>
      <c r="H21">
        <f>Input!F21</f>
        <v>16112</v>
      </c>
      <c r="I21">
        <f>Input!G21</f>
        <v>17621</v>
      </c>
      <c r="J21">
        <f>Input!H21</f>
        <v>1048</v>
      </c>
      <c r="K21">
        <f>Input!I21</f>
        <v>0.53913902378800005</v>
      </c>
      <c r="L21">
        <f>Input!J21</f>
        <v>8354</v>
      </c>
      <c r="M21">
        <f>Input!K21</f>
        <v>77</v>
      </c>
      <c r="N21" s="1">
        <f>Input!L21</f>
        <v>42075615.780000001</v>
      </c>
      <c r="O21" s="1">
        <f>Input!M21</f>
        <v>7179315.8700000001</v>
      </c>
      <c r="P21" s="1">
        <f>Input!N21</f>
        <v>5665246</v>
      </c>
      <c r="Q21" s="1">
        <f>Input!O21</f>
        <v>818188.73</v>
      </c>
      <c r="R21">
        <f>Input!P21</f>
        <v>216.46</v>
      </c>
      <c r="S21" s="1">
        <f>Input!Q21</f>
        <v>8480316</v>
      </c>
      <c r="T21" s="1">
        <f>Input!R21</f>
        <v>344615.67</v>
      </c>
    </row>
    <row r="22" spans="1:20" x14ac:dyDescent="0.45">
      <c r="A22">
        <f t="shared" si="1"/>
        <v>201009</v>
      </c>
      <c r="B22">
        <f t="shared" si="2"/>
        <v>0</v>
      </c>
      <c r="C22">
        <f>Input!A22</f>
        <v>9</v>
      </c>
      <c r="D22">
        <f>Input!B22</f>
        <v>2010</v>
      </c>
      <c r="E22" t="str">
        <f>Input!C22</f>
        <v>NFG</v>
      </c>
      <c r="F22">
        <f>Input!D22</f>
        <v>3120</v>
      </c>
      <c r="G22">
        <f>Input!E22</f>
        <v>456160</v>
      </c>
      <c r="H22">
        <f>Input!F22</f>
        <v>28706</v>
      </c>
      <c r="I22">
        <f>Input!G22</f>
        <v>15541</v>
      </c>
      <c r="J22">
        <f>Input!H22</f>
        <v>2178</v>
      </c>
      <c r="K22">
        <f>Input!I22</f>
        <v>0.47746404770299999</v>
      </c>
      <c r="L22">
        <f>Input!J22</f>
        <v>24334</v>
      </c>
      <c r="M22">
        <f>Input!K22</f>
        <v>1896</v>
      </c>
      <c r="N22" s="1">
        <f>Input!L22</f>
        <v>16374862.310000001</v>
      </c>
      <c r="O22" s="1">
        <f>Input!M22</f>
        <v>16465103.4</v>
      </c>
      <c r="P22" s="1">
        <f>Input!N22</f>
        <v>6119115.2199999997</v>
      </c>
      <c r="Q22" s="1">
        <f>Input!O22</f>
        <v>1278589.23</v>
      </c>
      <c r="R22">
        <f>Input!P22</f>
        <v>35.9</v>
      </c>
      <c r="S22" s="1">
        <f>Input!Q22</f>
        <v>15328095.289999999</v>
      </c>
      <c r="T22" s="1">
        <f>Input!R22</f>
        <v>1772941.47</v>
      </c>
    </row>
    <row r="23" spans="1:20" x14ac:dyDescent="0.45">
      <c r="A23">
        <f t="shared" si="1"/>
        <v>201009</v>
      </c>
      <c r="B23">
        <f t="shared" si="2"/>
        <v>1</v>
      </c>
      <c r="C23">
        <f>Input!A23</f>
        <v>9</v>
      </c>
      <c r="D23">
        <f>Input!B23</f>
        <v>2010</v>
      </c>
      <c r="E23" t="str">
        <f>Input!C23</f>
        <v>NGrid-LI</v>
      </c>
      <c r="F23">
        <f>Input!D23</f>
        <v>1003</v>
      </c>
      <c r="G23">
        <f>Input!E23</f>
        <v>504793</v>
      </c>
      <c r="H23">
        <f>Input!F23</f>
        <v>69148</v>
      </c>
      <c r="I23">
        <f>Input!G23</f>
        <v>2396</v>
      </c>
      <c r="J23">
        <f>Input!H23</f>
        <v>750</v>
      </c>
      <c r="K23">
        <f>Input!I23</f>
        <v>0.14857575283300001</v>
      </c>
      <c r="L23">
        <f>Input!J23</f>
        <v>23808</v>
      </c>
      <c r="M23">
        <f>Input!K23</f>
        <v>1044</v>
      </c>
      <c r="N23" s="1">
        <f>Input!L23</f>
        <v>21784065</v>
      </c>
      <c r="O23" s="1">
        <f>Input!M23</f>
        <v>34608023</v>
      </c>
      <c r="P23" s="1">
        <f>Input!N23</f>
        <v>1660603</v>
      </c>
      <c r="Q23" s="1">
        <f>Input!O23</f>
        <v>1210572</v>
      </c>
      <c r="R23">
        <f>Input!P23</f>
        <v>43.15</v>
      </c>
      <c r="S23" s="1">
        <f>Input!Q23</f>
        <v>22715968</v>
      </c>
      <c r="T23" s="1">
        <f>Input!R23</f>
        <v>1192996</v>
      </c>
    </row>
    <row r="24" spans="1:20" x14ac:dyDescent="0.45">
      <c r="A24">
        <f t="shared" si="1"/>
        <v>201009</v>
      </c>
      <c r="B24">
        <f t="shared" si="2"/>
        <v>0</v>
      </c>
      <c r="C24">
        <f>Input!A24</f>
        <v>9</v>
      </c>
      <c r="D24">
        <f>Input!B24</f>
        <v>2010</v>
      </c>
      <c r="E24" t="str">
        <f>Input!C24</f>
        <v>RG&amp;E</v>
      </c>
      <c r="F24">
        <f>Input!D24</f>
        <v>1007</v>
      </c>
      <c r="G24">
        <f>Input!E24</f>
        <v>604077</v>
      </c>
      <c r="H24">
        <f>Input!F24</f>
        <v>58054</v>
      </c>
      <c r="I24">
        <f>Input!G24</f>
        <v>41438</v>
      </c>
      <c r="J24">
        <f>Input!H24</f>
        <v>2496</v>
      </c>
      <c r="K24">
        <f>Input!I24</f>
        <v>0.41319235792800002</v>
      </c>
      <c r="L24">
        <f>Input!J24</f>
        <v>35857</v>
      </c>
      <c r="M24">
        <f>Input!K24</f>
        <v>2557</v>
      </c>
      <c r="N24" s="1">
        <f>Input!L24</f>
        <v>32955839.48</v>
      </c>
      <c r="O24" s="1">
        <f>Input!M24</f>
        <v>40538431.789999999</v>
      </c>
      <c r="P24" s="1">
        <f>Input!N24</f>
        <v>8344152.4000000004</v>
      </c>
      <c r="Q24" s="1">
        <f>Input!O24</f>
        <v>2223504.1</v>
      </c>
      <c r="R24">
        <f>Input!P24</f>
        <v>54.56</v>
      </c>
      <c r="S24" s="1">
        <f>Input!Q24</f>
        <v>34819781.299999997</v>
      </c>
      <c r="T24" s="1">
        <f>Input!R24</f>
        <v>2080262.94</v>
      </c>
    </row>
    <row r="25" spans="1:20" x14ac:dyDescent="0.45">
      <c r="A25">
        <f t="shared" si="1"/>
        <v>201009</v>
      </c>
      <c r="B25">
        <f t="shared" si="2"/>
        <v>1</v>
      </c>
      <c r="C25">
        <f>Input!A25</f>
        <v>9</v>
      </c>
      <c r="D25">
        <f>Input!B25</f>
        <v>2010</v>
      </c>
      <c r="E25" t="str">
        <f>Input!C25</f>
        <v>NGrid-NY</v>
      </c>
      <c r="F25">
        <f>Input!D25</f>
        <v>3010</v>
      </c>
      <c r="G25">
        <f>Input!E25</f>
        <v>975006</v>
      </c>
      <c r="H25">
        <f>Input!F25</f>
        <v>160237</v>
      </c>
      <c r="I25">
        <f>Input!G25</f>
        <v>67824</v>
      </c>
      <c r="J25">
        <f>Input!H25</f>
        <v>3861</v>
      </c>
      <c r="K25">
        <f>Input!I25</f>
        <v>0.39599756309200002</v>
      </c>
      <c r="L25">
        <f>Input!J25</f>
        <v>35296</v>
      </c>
      <c r="M25">
        <f>Input!K25</f>
        <v>6960</v>
      </c>
      <c r="N25" s="1">
        <f>Input!L25</f>
        <v>38052597.060000002</v>
      </c>
      <c r="O25" s="1">
        <f>Input!M25</f>
        <v>63338625</v>
      </c>
      <c r="P25" s="1">
        <f>Input!N25</f>
        <v>38463831.259999998</v>
      </c>
      <c r="Q25" s="1">
        <f>Input!O25</f>
        <v>3420990.96</v>
      </c>
      <c r="R25">
        <f>Input!P25</f>
        <v>39.03</v>
      </c>
      <c r="S25" s="1">
        <f>Input!Q25</f>
        <v>26251557.48</v>
      </c>
      <c r="T25" s="1">
        <f>Input!R25</f>
        <v>4341378.07</v>
      </c>
    </row>
    <row r="26" spans="1:20" x14ac:dyDescent="0.45">
      <c r="A26">
        <f t="shared" si="1"/>
        <v>201009</v>
      </c>
      <c r="B26">
        <f t="shared" si="2"/>
        <v>0</v>
      </c>
      <c r="C26">
        <f>Input!A26</f>
        <v>9</v>
      </c>
      <c r="D26">
        <f>Input!B26</f>
        <v>2010</v>
      </c>
      <c r="E26" t="str">
        <f>Input!C26</f>
        <v>NYSEG</v>
      </c>
      <c r="F26">
        <f>Input!D26</f>
        <v>1005</v>
      </c>
      <c r="G26">
        <f>Input!E26</f>
        <v>990690</v>
      </c>
      <c r="H26">
        <f>Input!F26</f>
        <v>89984</v>
      </c>
      <c r="I26">
        <f>Input!G26</f>
        <v>81070</v>
      </c>
      <c r="J26">
        <f>Input!H26</f>
        <v>4158</v>
      </c>
      <c r="K26">
        <f>Input!I26</f>
        <v>0.41970747660699997</v>
      </c>
      <c r="L26">
        <f>Input!J26</f>
        <v>49144</v>
      </c>
      <c r="M26">
        <f>Input!K26</f>
        <v>3110</v>
      </c>
      <c r="N26" s="1">
        <f>Input!L26</f>
        <v>66242742.460000001</v>
      </c>
      <c r="O26" s="1">
        <f>Input!M26</f>
        <v>27291900.210000001</v>
      </c>
      <c r="P26" s="1">
        <f>Input!N26</f>
        <v>13642525.92</v>
      </c>
      <c r="Q26" s="1">
        <f>Input!O26</f>
        <v>1690478.14</v>
      </c>
      <c r="R26">
        <f>Input!P26</f>
        <v>66.87</v>
      </c>
      <c r="S26" s="1">
        <f>Input!Q26</f>
        <v>28791220.399999999</v>
      </c>
      <c r="T26" s="1">
        <f>Input!R26</f>
        <v>722847.84</v>
      </c>
    </row>
    <row r="27" spans="1:20" x14ac:dyDescent="0.45">
      <c r="A27">
        <f t="shared" si="1"/>
        <v>201009</v>
      </c>
      <c r="B27">
        <f t="shared" si="2"/>
        <v>1</v>
      </c>
      <c r="C27">
        <f>Input!A27</f>
        <v>9</v>
      </c>
      <c r="D27">
        <f>Input!B27</f>
        <v>2010</v>
      </c>
      <c r="E27" t="str">
        <f>Input!C27</f>
        <v>NGrid-Upstate</v>
      </c>
      <c r="F27">
        <f>Input!D27</f>
        <v>1004</v>
      </c>
      <c r="G27">
        <f>Input!E27</f>
        <v>1483805</v>
      </c>
      <c r="H27">
        <f>Input!F27</f>
        <v>239786</v>
      </c>
      <c r="I27">
        <f>Input!G27</f>
        <v>111009</v>
      </c>
      <c r="J27">
        <f>Input!H27</f>
        <v>7581</v>
      </c>
      <c r="K27">
        <f>Input!I27</f>
        <v>0.51091619181799997</v>
      </c>
      <c r="L27">
        <f>Input!J27</f>
        <v>101330</v>
      </c>
      <c r="M27">
        <f>Input!K27</f>
        <v>8875</v>
      </c>
      <c r="N27" s="1">
        <f>Input!L27</f>
        <v>173518945</v>
      </c>
      <c r="O27" s="1">
        <f>Input!M27</f>
        <v>210106251</v>
      </c>
      <c r="P27" s="1">
        <f>Input!N27</f>
        <v>80752251.489999995</v>
      </c>
      <c r="Q27" s="1">
        <f>Input!O27</f>
        <v>9510156.9700000007</v>
      </c>
      <c r="R27">
        <f>Input!P27</f>
        <v>116.94</v>
      </c>
      <c r="S27" s="1">
        <f>Input!Q27</f>
        <v>90624502.109999999</v>
      </c>
      <c r="T27" s="1">
        <f>Input!R27</f>
        <v>6686997.6799999997</v>
      </c>
    </row>
    <row r="28" spans="1:20" x14ac:dyDescent="0.45">
      <c r="A28">
        <f t="shared" si="1"/>
        <v>201009</v>
      </c>
      <c r="B28">
        <f t="shared" si="2"/>
        <v>0</v>
      </c>
      <c r="C28">
        <f>Input!A28</f>
        <v>9</v>
      </c>
      <c r="D28">
        <f>Input!B28</f>
        <v>2010</v>
      </c>
      <c r="E28" t="str">
        <f>Input!C28</f>
        <v>CE</v>
      </c>
      <c r="F28">
        <f>Input!D28</f>
        <v>1002</v>
      </c>
      <c r="G28">
        <f>Input!E28</f>
        <v>2822808</v>
      </c>
      <c r="H28">
        <f>Input!F28</f>
        <v>224581</v>
      </c>
      <c r="I28">
        <f>Input!G28</f>
        <v>266432</v>
      </c>
      <c r="J28">
        <f>Input!H28</f>
        <v>9770</v>
      </c>
      <c r="K28">
        <f>Input!I28</f>
        <v>0.34610926424999999</v>
      </c>
      <c r="L28">
        <f>Input!J28</f>
        <v>169136</v>
      </c>
      <c r="M28">
        <f>Input!K28</f>
        <v>5688</v>
      </c>
      <c r="N28" s="1">
        <f>Input!L28</f>
        <v>342898495.31999999</v>
      </c>
      <c r="O28" s="1">
        <f>Input!M28</f>
        <v>191160847.34</v>
      </c>
      <c r="P28" s="1">
        <f>Input!N28</f>
        <v>91051574.760000005</v>
      </c>
      <c r="Q28" s="1">
        <f>Input!O28</f>
        <v>9926000</v>
      </c>
      <c r="R28">
        <f>Input!P28</f>
        <v>121.47</v>
      </c>
      <c r="S28" s="1">
        <f>Input!Q28</f>
        <v>83772240</v>
      </c>
      <c r="T28" s="1">
        <f>Input!R28</f>
        <v>3373957.63</v>
      </c>
    </row>
    <row r="29" spans="1:20" x14ac:dyDescent="0.45">
      <c r="A29">
        <f t="shared" si="1"/>
        <v>201012</v>
      </c>
      <c r="B29">
        <f t="shared" si="2"/>
        <v>0</v>
      </c>
      <c r="C29">
        <f>Input!A29</f>
        <v>12</v>
      </c>
      <c r="D29">
        <f>Input!B29</f>
        <v>2010</v>
      </c>
      <c r="E29" t="str">
        <f>Input!C29</f>
        <v>CH</v>
      </c>
      <c r="F29">
        <f>Input!D29</f>
        <v>1001</v>
      </c>
      <c r="G29">
        <f>Input!E29</f>
        <v>237070</v>
      </c>
      <c r="H29">
        <f>Input!F29</f>
        <v>24355</v>
      </c>
      <c r="I29">
        <f>Input!G29</f>
        <v>22909</v>
      </c>
      <c r="J29">
        <f>Input!H29</f>
        <v>304</v>
      </c>
      <c r="K29">
        <f>Input!I29</f>
        <v>0.12823216771400001</v>
      </c>
      <c r="L29">
        <f>Input!J29</f>
        <v>3711</v>
      </c>
      <c r="M29">
        <f>Input!K29</f>
        <v>1008</v>
      </c>
      <c r="N29" s="1">
        <f>Input!L29</f>
        <v>31351831</v>
      </c>
      <c r="O29" s="1">
        <f>Input!M29</f>
        <v>12409325</v>
      </c>
      <c r="P29" s="1">
        <f>Input!N29</f>
        <v>9195678</v>
      </c>
      <c r="Q29" s="1">
        <f>Input!O29</f>
        <v>261046</v>
      </c>
      <c r="R29">
        <f>Input!P29</f>
        <v>132.25</v>
      </c>
      <c r="S29" s="1">
        <f>Input!Q29</f>
        <v>4754191</v>
      </c>
      <c r="T29" s="1">
        <f>Input!R29</f>
        <v>702366</v>
      </c>
    </row>
    <row r="30" spans="1:20" x14ac:dyDescent="0.45">
      <c r="A30">
        <f t="shared" si="1"/>
        <v>201012</v>
      </c>
      <c r="B30">
        <f t="shared" si="2"/>
        <v>0</v>
      </c>
      <c r="C30">
        <f>Input!A30</f>
        <v>12</v>
      </c>
      <c r="D30">
        <f>Input!B30</f>
        <v>2010</v>
      </c>
      <c r="E30" t="str">
        <f>Input!C30</f>
        <v>OR</v>
      </c>
      <c r="F30">
        <f>Input!D30</f>
        <v>1006</v>
      </c>
      <c r="G30">
        <f>Input!E30</f>
        <v>194882</v>
      </c>
      <c r="H30">
        <f>Input!F30</f>
        <v>17305</v>
      </c>
      <c r="I30">
        <f>Input!G30</f>
        <v>15268</v>
      </c>
      <c r="J30">
        <f>Input!H30</f>
        <v>126</v>
      </c>
      <c r="K30">
        <f>Input!I30</f>
        <v>6.4654508882E-2</v>
      </c>
      <c r="L30">
        <f>Input!J30</f>
        <v>7411</v>
      </c>
      <c r="M30">
        <f>Input!K30</f>
        <v>-56</v>
      </c>
      <c r="N30" s="1">
        <f>Input!L30</f>
        <v>46321112.57</v>
      </c>
      <c r="O30" s="1">
        <f>Input!M30</f>
        <v>7475538.3799999999</v>
      </c>
      <c r="P30" s="1">
        <f>Input!N30</f>
        <v>4486233</v>
      </c>
      <c r="Q30" s="1">
        <f>Input!O30</f>
        <v>108712.12</v>
      </c>
      <c r="R30">
        <f>Input!P30</f>
        <v>237.69</v>
      </c>
      <c r="S30" s="1">
        <f>Input!Q30</f>
        <v>7490402</v>
      </c>
      <c r="T30" s="1">
        <f>Input!R30</f>
        <v>238078.18</v>
      </c>
    </row>
    <row r="31" spans="1:20" x14ac:dyDescent="0.45">
      <c r="A31">
        <f t="shared" si="1"/>
        <v>201012</v>
      </c>
      <c r="B31">
        <f t="shared" si="2"/>
        <v>0</v>
      </c>
      <c r="C31">
        <f>Input!A31</f>
        <v>12</v>
      </c>
      <c r="D31">
        <f>Input!B31</f>
        <v>2010</v>
      </c>
      <c r="E31" t="str">
        <f>Input!C31</f>
        <v>NFG</v>
      </c>
      <c r="F31">
        <f>Input!D31</f>
        <v>3120</v>
      </c>
      <c r="G31">
        <f>Input!E31</f>
        <v>463079</v>
      </c>
      <c r="H31">
        <f>Input!F31</f>
        <v>24055</v>
      </c>
      <c r="I31">
        <f>Input!G31</f>
        <v>15787</v>
      </c>
      <c r="J31">
        <f>Input!H31</f>
        <v>2</v>
      </c>
      <c r="K31">
        <f>Input!I31</f>
        <v>4.3189175099999998E-4</v>
      </c>
      <c r="L31">
        <f>Input!J31</f>
        <v>18628</v>
      </c>
      <c r="M31">
        <f>Input!K31</f>
        <v>1366</v>
      </c>
      <c r="N31" s="1">
        <f>Input!L31</f>
        <v>54435146.390000001</v>
      </c>
      <c r="O31" s="1">
        <f>Input!M31</f>
        <v>16342555.369999999</v>
      </c>
      <c r="P31" s="1">
        <f>Input!N31</f>
        <v>7335710.8799999999</v>
      </c>
      <c r="Q31" s="1">
        <f>Input!O31</f>
        <v>1223.04</v>
      </c>
      <c r="R31">
        <f>Input!P31</f>
        <v>117.55</v>
      </c>
      <c r="S31" s="1">
        <f>Input!Q31</f>
        <v>13493837.24</v>
      </c>
      <c r="T31" s="1">
        <f>Input!R31</f>
        <v>-769794.47</v>
      </c>
    </row>
    <row r="32" spans="1:20" x14ac:dyDescent="0.45">
      <c r="A32">
        <f t="shared" si="1"/>
        <v>201012</v>
      </c>
      <c r="B32">
        <f t="shared" si="2"/>
        <v>1</v>
      </c>
      <c r="C32">
        <f>Input!A32</f>
        <v>12</v>
      </c>
      <c r="D32">
        <f>Input!B32</f>
        <v>2010</v>
      </c>
      <c r="E32" t="str">
        <f>Input!C32</f>
        <v>NGrid-LI</v>
      </c>
      <c r="F32">
        <f>Input!D32</f>
        <v>1003</v>
      </c>
      <c r="G32">
        <f>Input!E32</f>
        <v>505804</v>
      </c>
      <c r="H32">
        <f>Input!F32</f>
        <v>65269</v>
      </c>
      <c r="I32">
        <f>Input!G32</f>
        <v>2084</v>
      </c>
      <c r="J32">
        <f>Input!H32</f>
        <v>75</v>
      </c>
      <c r="K32">
        <f>Input!I32</f>
        <v>1.4827877991999999E-2</v>
      </c>
      <c r="L32">
        <f>Input!J32</f>
        <v>21419</v>
      </c>
      <c r="M32">
        <f>Input!K32</f>
        <v>1131</v>
      </c>
      <c r="N32" s="1">
        <f>Input!L32</f>
        <v>67040734</v>
      </c>
      <c r="O32" s="1">
        <f>Input!M32</f>
        <v>32554060</v>
      </c>
      <c r="P32" s="1">
        <f>Input!N32</f>
        <v>1321463</v>
      </c>
      <c r="Q32" s="1">
        <f>Input!O32</f>
        <v>107576</v>
      </c>
      <c r="R32">
        <f>Input!P32</f>
        <v>132.54</v>
      </c>
      <c r="S32" s="1">
        <f>Input!Q32</f>
        <v>20095584</v>
      </c>
      <c r="T32" s="1">
        <f>Input!R32</f>
        <v>1068275</v>
      </c>
    </row>
    <row r="33" spans="1:20" x14ac:dyDescent="0.45">
      <c r="A33">
        <f t="shared" si="1"/>
        <v>201012</v>
      </c>
      <c r="B33">
        <f t="shared" si="2"/>
        <v>0</v>
      </c>
      <c r="C33">
        <f>Input!A33</f>
        <v>12</v>
      </c>
      <c r="D33">
        <f>Input!B33</f>
        <v>2010</v>
      </c>
      <c r="E33" t="str">
        <f>Input!C33</f>
        <v>RG&amp;E</v>
      </c>
      <c r="F33">
        <f>Input!D33</f>
        <v>1007</v>
      </c>
      <c r="G33">
        <f>Input!E33</f>
        <v>607376</v>
      </c>
      <c r="H33">
        <f>Input!F33</f>
        <v>52656</v>
      </c>
      <c r="I33">
        <f>Input!G33</f>
        <v>38974</v>
      </c>
      <c r="J33">
        <f>Input!H33</f>
        <v>305</v>
      </c>
      <c r="K33">
        <f>Input!I33</f>
        <v>5.0216011168999999E-2</v>
      </c>
      <c r="L33">
        <f>Input!J33</f>
        <v>35115</v>
      </c>
      <c r="M33">
        <f>Input!K33</f>
        <v>3062</v>
      </c>
      <c r="N33" s="1">
        <f>Input!L33</f>
        <v>56882112.530000001</v>
      </c>
      <c r="O33" s="1">
        <f>Input!M33</f>
        <v>37881137.25</v>
      </c>
      <c r="P33" s="1">
        <f>Input!N33</f>
        <v>8093456.9800000004</v>
      </c>
      <c r="Q33" s="1">
        <f>Input!O33</f>
        <v>182847</v>
      </c>
      <c r="R33">
        <f>Input!P33</f>
        <v>93.65</v>
      </c>
      <c r="S33" s="1">
        <f>Input!Q33</f>
        <v>33917801.490000002</v>
      </c>
      <c r="T33" s="1">
        <f>Input!R33</f>
        <v>1147101.54</v>
      </c>
    </row>
    <row r="34" spans="1:20" x14ac:dyDescent="0.45">
      <c r="A34">
        <f t="shared" si="1"/>
        <v>201012</v>
      </c>
      <c r="B34">
        <f t="shared" si="2"/>
        <v>1</v>
      </c>
      <c r="C34">
        <f>Input!A34</f>
        <v>12</v>
      </c>
      <c r="D34">
        <f>Input!B34</f>
        <v>2010</v>
      </c>
      <c r="E34" t="str">
        <f>Input!C34</f>
        <v>NGrid-NY</v>
      </c>
      <c r="F34">
        <f>Input!D34</f>
        <v>3010</v>
      </c>
      <c r="G34">
        <f>Input!E34</f>
        <v>967994</v>
      </c>
      <c r="H34">
        <f>Input!F34</f>
        <v>154603</v>
      </c>
      <c r="I34">
        <f>Input!G34</f>
        <v>66400</v>
      </c>
      <c r="J34">
        <f>Input!H34</f>
        <v>1624</v>
      </c>
      <c r="K34">
        <f>Input!I34</f>
        <v>0.167769634936</v>
      </c>
      <c r="L34">
        <f>Input!J34</f>
        <v>29030</v>
      </c>
      <c r="M34">
        <f>Input!K34</f>
        <v>5498</v>
      </c>
      <c r="N34" s="1">
        <f>Input!L34</f>
        <v>116872686.75</v>
      </c>
      <c r="O34" s="1">
        <f>Input!M34</f>
        <v>55125093</v>
      </c>
      <c r="P34" s="1">
        <f>Input!N34</f>
        <v>35278990.159999996</v>
      </c>
      <c r="Q34" s="1">
        <f>Input!O34</f>
        <v>549193.16</v>
      </c>
      <c r="R34">
        <f>Input!P34</f>
        <v>120.74</v>
      </c>
      <c r="S34" s="1">
        <f>Input!Q34</f>
        <v>20714767.41</v>
      </c>
      <c r="T34" s="1">
        <f>Input!R34</f>
        <v>1376578.97</v>
      </c>
    </row>
    <row r="35" spans="1:20" x14ac:dyDescent="0.45">
      <c r="A35">
        <f t="shared" si="1"/>
        <v>201012</v>
      </c>
      <c r="B35">
        <f t="shared" si="2"/>
        <v>0</v>
      </c>
      <c r="C35">
        <f>Input!A35</f>
        <v>12</v>
      </c>
      <c r="D35">
        <f>Input!B35</f>
        <v>2010</v>
      </c>
      <c r="E35" t="str">
        <f>Input!C35</f>
        <v>NYSEG</v>
      </c>
      <c r="F35">
        <f>Input!D35</f>
        <v>1005</v>
      </c>
      <c r="G35">
        <f>Input!E35</f>
        <v>993199</v>
      </c>
      <c r="H35">
        <f>Input!F35</f>
        <v>81575</v>
      </c>
      <c r="I35">
        <f>Input!G35</f>
        <v>73266</v>
      </c>
      <c r="J35">
        <f>Input!H35</f>
        <v>106</v>
      </c>
      <c r="K35">
        <f>Input!I35</f>
        <v>1.0672584245E-2</v>
      </c>
      <c r="L35">
        <f>Input!J35</f>
        <v>48006</v>
      </c>
      <c r="M35">
        <f>Input!K35</f>
        <v>3761</v>
      </c>
      <c r="N35" s="1">
        <f>Input!L35</f>
        <v>83708688.150000006</v>
      </c>
      <c r="O35" s="1">
        <f>Input!M35</f>
        <v>27643552.879999999</v>
      </c>
      <c r="P35" s="1">
        <f>Input!N35</f>
        <v>11929802.25</v>
      </c>
      <c r="Q35" s="1">
        <f>Input!O35</f>
        <v>40930.120000000003</v>
      </c>
      <c r="R35">
        <f>Input!P35</f>
        <v>84.28</v>
      </c>
      <c r="S35" s="1">
        <f>Input!Q35</f>
        <v>27633205.620000001</v>
      </c>
      <c r="T35" s="1">
        <f>Input!R35</f>
        <v>999786.93</v>
      </c>
    </row>
    <row r="36" spans="1:20" x14ac:dyDescent="0.45">
      <c r="A36">
        <f t="shared" si="1"/>
        <v>201012</v>
      </c>
      <c r="B36">
        <f t="shared" si="2"/>
        <v>1</v>
      </c>
      <c r="C36">
        <f>Input!A36</f>
        <v>12</v>
      </c>
      <c r="D36">
        <f>Input!B36</f>
        <v>2010</v>
      </c>
      <c r="E36" t="str">
        <f>Input!C36</f>
        <v>NGrid-Upstate</v>
      </c>
      <c r="F36">
        <f>Input!D36</f>
        <v>1004</v>
      </c>
      <c r="G36">
        <f>Input!E36</f>
        <v>1445863</v>
      </c>
      <c r="H36">
        <f>Input!F36</f>
        <v>243753</v>
      </c>
      <c r="I36">
        <f>Input!G36</f>
        <v>99835</v>
      </c>
      <c r="J36">
        <f>Input!H36</f>
        <v>90</v>
      </c>
      <c r="K36">
        <f>Input!I36</f>
        <v>6.2246561399999997E-3</v>
      </c>
      <c r="L36">
        <f>Input!J36</f>
        <v>88659</v>
      </c>
      <c r="M36">
        <f>Input!K36</f>
        <v>7926</v>
      </c>
      <c r="N36" s="1">
        <f>Input!L36</f>
        <v>224259912.59</v>
      </c>
      <c r="O36" s="1">
        <f>Input!M36</f>
        <v>200616710</v>
      </c>
      <c r="P36" s="1">
        <f>Input!N36</f>
        <v>63048056.630000003</v>
      </c>
      <c r="Q36" s="1">
        <f>Input!O36</f>
        <v>199238.17</v>
      </c>
      <c r="R36">
        <f>Input!P36</f>
        <v>155.1</v>
      </c>
      <c r="S36" s="1">
        <f>Input!Q36</f>
        <v>77557971.879999995</v>
      </c>
      <c r="T36" s="1">
        <f>Input!R36</f>
        <v>1197531.81</v>
      </c>
    </row>
    <row r="37" spans="1:20" x14ac:dyDescent="0.45">
      <c r="A37">
        <f t="shared" si="1"/>
        <v>201012</v>
      </c>
      <c r="B37">
        <f t="shared" si="2"/>
        <v>0</v>
      </c>
      <c r="C37">
        <f>Input!A37</f>
        <v>12</v>
      </c>
      <c r="D37">
        <f>Input!B37</f>
        <v>2010</v>
      </c>
      <c r="E37" t="str">
        <f>Input!C37</f>
        <v>CE</v>
      </c>
      <c r="F37">
        <f>Input!D37</f>
        <v>1002</v>
      </c>
      <c r="G37">
        <f>Input!E37</f>
        <v>2850096</v>
      </c>
      <c r="H37">
        <f>Input!F37</f>
        <v>303846</v>
      </c>
      <c r="I37">
        <f>Input!G37</f>
        <v>230322</v>
      </c>
      <c r="J37">
        <f>Input!H37</f>
        <v>3275</v>
      </c>
      <c r="K37">
        <f>Input!I37</f>
        <v>0.114908410103</v>
      </c>
      <c r="L37">
        <f>Input!J37</f>
        <v>190402</v>
      </c>
      <c r="M37">
        <f>Input!K37</f>
        <v>6382</v>
      </c>
      <c r="N37" s="1">
        <f>Input!L37</f>
        <v>349584219.37</v>
      </c>
      <c r="O37" s="1">
        <f>Input!M37</f>
        <v>224504478.47</v>
      </c>
      <c r="P37" s="1">
        <f>Input!N37</f>
        <v>74109317.849999994</v>
      </c>
      <c r="Q37" s="1">
        <f>Input!O37</f>
        <v>2654000</v>
      </c>
      <c r="R37">
        <f>Input!P37</f>
        <v>122.66</v>
      </c>
      <c r="S37" s="1">
        <f>Input!Q37</f>
        <v>91088181</v>
      </c>
      <c r="T37" s="1">
        <f>Input!R37</f>
        <v>4104295.42</v>
      </c>
    </row>
    <row r="38" spans="1:20" x14ac:dyDescent="0.45">
      <c r="A38">
        <f t="shared" si="1"/>
        <v>201103</v>
      </c>
      <c r="B38">
        <f t="shared" si="2"/>
        <v>0</v>
      </c>
      <c r="C38">
        <f>Input!A38</f>
        <v>3</v>
      </c>
      <c r="D38">
        <f>Input!B38</f>
        <v>2011</v>
      </c>
      <c r="E38" t="str">
        <f>Input!C38</f>
        <v>CH</v>
      </c>
      <c r="F38">
        <f>Input!D38</f>
        <v>1001</v>
      </c>
      <c r="G38">
        <f>Input!E38</f>
        <v>242477</v>
      </c>
      <c r="H38">
        <f>Input!F38</f>
        <v>23539</v>
      </c>
      <c r="I38">
        <f>Input!G38</f>
        <v>24837</v>
      </c>
      <c r="J38">
        <f>Input!H38</f>
        <v>441</v>
      </c>
      <c r="K38">
        <f>Input!I38</f>
        <v>0.18187291990599999</v>
      </c>
      <c r="L38">
        <f>Input!J38</f>
        <v>3388</v>
      </c>
      <c r="M38">
        <f>Input!K38</f>
        <v>985</v>
      </c>
      <c r="N38" s="1">
        <f>Input!L38</f>
        <v>42360211</v>
      </c>
      <c r="O38" s="1">
        <f>Input!M38</f>
        <v>12509982</v>
      </c>
      <c r="P38" s="1">
        <f>Input!N38</f>
        <v>13524395</v>
      </c>
      <c r="Q38" s="1">
        <f>Input!O38</f>
        <v>398133.02</v>
      </c>
      <c r="R38">
        <f>Input!P38</f>
        <v>174.7</v>
      </c>
      <c r="S38" s="1">
        <f>Input!Q38</f>
        <v>5706013.1299999999</v>
      </c>
      <c r="T38" s="1">
        <f>Input!R38</f>
        <v>529583.09</v>
      </c>
    </row>
    <row r="39" spans="1:20" x14ac:dyDescent="0.45">
      <c r="A39">
        <f t="shared" si="1"/>
        <v>201103</v>
      </c>
      <c r="B39">
        <f t="shared" si="2"/>
        <v>0</v>
      </c>
      <c r="C39">
        <f>Input!A39</f>
        <v>3</v>
      </c>
      <c r="D39">
        <f>Input!B39</f>
        <v>2011</v>
      </c>
      <c r="E39" t="str">
        <f>Input!C39</f>
        <v>OR</v>
      </c>
      <c r="F39">
        <f>Input!D39</f>
        <v>1006</v>
      </c>
      <c r="G39">
        <f>Input!E39</f>
        <v>195099</v>
      </c>
      <c r="H39">
        <f>Input!F39</f>
        <v>17690</v>
      </c>
      <c r="I39">
        <f>Input!G39</f>
        <v>16721</v>
      </c>
      <c r="J39">
        <f>Input!H39</f>
        <v>0</v>
      </c>
      <c r="K39">
        <f>Input!I39</f>
        <v>0</v>
      </c>
      <c r="L39">
        <f>Input!J39</f>
        <v>7370</v>
      </c>
      <c r="M39">
        <f>Input!K39</f>
        <v>-69</v>
      </c>
      <c r="N39" s="1">
        <f>Input!L39</f>
        <v>51788408.75</v>
      </c>
      <c r="O39" s="1">
        <f>Input!M39</f>
        <v>8593797.9299999997</v>
      </c>
      <c r="P39" s="1">
        <f>Input!N39</f>
        <v>6636463</v>
      </c>
      <c r="Q39" s="1">
        <f>Input!O39</f>
        <v>0</v>
      </c>
      <c r="R39">
        <f>Input!P39</f>
        <v>265.45</v>
      </c>
      <c r="S39" s="1">
        <f>Input!Q39</f>
        <v>7697357</v>
      </c>
      <c r="T39" s="1">
        <f>Input!R39</f>
        <v>226768.58</v>
      </c>
    </row>
    <row r="40" spans="1:20" x14ac:dyDescent="0.45">
      <c r="A40">
        <f t="shared" si="1"/>
        <v>201103</v>
      </c>
      <c r="B40">
        <f t="shared" si="2"/>
        <v>0</v>
      </c>
      <c r="C40">
        <f>Input!A40</f>
        <v>3</v>
      </c>
      <c r="D40">
        <f>Input!B40</f>
        <v>2011</v>
      </c>
      <c r="E40" t="str">
        <f>Input!C40</f>
        <v>NFG</v>
      </c>
      <c r="F40">
        <f>Input!D40</f>
        <v>3120</v>
      </c>
      <c r="G40">
        <f>Input!E40</f>
        <v>465291</v>
      </c>
      <c r="H40">
        <f>Input!F40</f>
        <v>25813</v>
      </c>
      <c r="I40">
        <f>Input!G40</f>
        <v>23365</v>
      </c>
      <c r="J40">
        <f>Input!H40</f>
        <v>8</v>
      </c>
      <c r="K40">
        <f>Input!I40</f>
        <v>1.7193541249999999E-3</v>
      </c>
      <c r="L40">
        <f>Input!J40</f>
        <v>21076</v>
      </c>
      <c r="M40">
        <f>Input!K40</f>
        <v>1532</v>
      </c>
      <c r="N40" s="1">
        <f>Input!L40</f>
        <v>58832461.200000003</v>
      </c>
      <c r="O40" s="1">
        <f>Input!M40</f>
        <v>20766236.760000002</v>
      </c>
      <c r="P40" s="1">
        <f>Input!N40</f>
        <v>12720650.09</v>
      </c>
      <c r="Q40" s="1">
        <f>Input!O40</f>
        <v>6071</v>
      </c>
      <c r="R40">
        <f>Input!P40</f>
        <v>126.44</v>
      </c>
      <c r="S40" s="1">
        <f>Input!Q40</f>
        <v>16254462.07</v>
      </c>
      <c r="T40" s="1">
        <f>Input!R40</f>
        <v>750016.84</v>
      </c>
    </row>
    <row r="41" spans="1:20" x14ac:dyDescent="0.45">
      <c r="A41">
        <f t="shared" si="1"/>
        <v>201103</v>
      </c>
      <c r="B41">
        <f t="shared" si="2"/>
        <v>1</v>
      </c>
      <c r="C41">
        <f>Input!A41</f>
        <v>3</v>
      </c>
      <c r="D41">
        <f>Input!B41</f>
        <v>2011</v>
      </c>
      <c r="E41" t="str">
        <f>Input!C41</f>
        <v>NGrid-LI</v>
      </c>
      <c r="F41">
        <f>Input!D41</f>
        <v>1003</v>
      </c>
      <c r="G41">
        <f>Input!E41</f>
        <v>506234</v>
      </c>
      <c r="H41">
        <f>Input!F41</f>
        <v>56033</v>
      </c>
      <c r="I41">
        <f>Input!G41</f>
        <v>1871</v>
      </c>
      <c r="J41">
        <f>Input!H41</f>
        <v>943</v>
      </c>
      <c r="K41">
        <f>Input!I41</f>
        <v>0.18627749222699999</v>
      </c>
      <c r="L41">
        <f>Input!J41</f>
        <v>22895</v>
      </c>
      <c r="M41">
        <f>Input!K41</f>
        <v>928</v>
      </c>
      <c r="N41" s="1">
        <f>Input!L41</f>
        <v>89847170</v>
      </c>
      <c r="O41" s="1">
        <f>Input!M41</f>
        <v>30726461</v>
      </c>
      <c r="P41" s="1">
        <f>Input!N41</f>
        <v>1361554</v>
      </c>
      <c r="Q41" s="1">
        <f>Input!O41</f>
        <v>1565795</v>
      </c>
      <c r="R41">
        <f>Input!P41</f>
        <v>177.48</v>
      </c>
      <c r="S41" s="1">
        <f>Input!Q41</f>
        <v>22212585</v>
      </c>
      <c r="T41" s="1">
        <f>Input!R41</f>
        <v>845996</v>
      </c>
    </row>
    <row r="42" spans="1:20" x14ac:dyDescent="0.45">
      <c r="A42">
        <f t="shared" si="1"/>
        <v>201103</v>
      </c>
      <c r="B42">
        <f t="shared" si="2"/>
        <v>0</v>
      </c>
      <c r="C42">
        <f>Input!A42</f>
        <v>3</v>
      </c>
      <c r="D42">
        <f>Input!B42</f>
        <v>2011</v>
      </c>
      <c r="E42" t="str">
        <f>Input!C42</f>
        <v>RG&amp;E</v>
      </c>
      <c r="F42">
        <f>Input!D42</f>
        <v>1007</v>
      </c>
      <c r="G42">
        <f>Input!E42</f>
        <v>606145</v>
      </c>
      <c r="H42">
        <f>Input!F42</f>
        <v>55748</v>
      </c>
      <c r="I42">
        <f>Input!G42</f>
        <v>58403</v>
      </c>
      <c r="J42">
        <f>Input!H42</f>
        <v>1728</v>
      </c>
      <c r="K42">
        <f>Input!I42</f>
        <v>0.28508030256799999</v>
      </c>
      <c r="L42">
        <f>Input!J42</f>
        <v>38604</v>
      </c>
      <c r="M42">
        <f>Input!K42</f>
        <v>1832</v>
      </c>
      <c r="N42" s="1">
        <f>Input!L42</f>
        <v>55319071.590000004</v>
      </c>
      <c r="O42" s="1">
        <f>Input!M42</f>
        <v>37401552.469999999</v>
      </c>
      <c r="P42" s="1">
        <f>Input!N42</f>
        <v>17035901.949999999</v>
      </c>
      <c r="Q42" s="1">
        <f>Input!O42</f>
        <v>1734215.93</v>
      </c>
      <c r="R42">
        <f>Input!P42</f>
        <v>91.26</v>
      </c>
      <c r="S42" s="1">
        <f>Input!Q42</f>
        <v>37749024.439999998</v>
      </c>
      <c r="T42" s="1">
        <f>Input!R42</f>
        <v>-4932.53</v>
      </c>
    </row>
    <row r="43" spans="1:20" x14ac:dyDescent="0.45">
      <c r="A43">
        <f t="shared" si="1"/>
        <v>201103</v>
      </c>
      <c r="B43">
        <f t="shared" si="2"/>
        <v>1</v>
      </c>
      <c r="C43">
        <f>Input!A43</f>
        <v>3</v>
      </c>
      <c r="D43">
        <f>Input!B43</f>
        <v>2011</v>
      </c>
      <c r="E43" t="str">
        <f>Input!C43</f>
        <v>NGrid-NY</v>
      </c>
      <c r="F43">
        <f>Input!D43</f>
        <v>3010</v>
      </c>
      <c r="G43">
        <f>Input!E43</f>
        <v>974741</v>
      </c>
      <c r="H43">
        <f>Input!F43</f>
        <v>145646</v>
      </c>
      <c r="I43">
        <f>Input!G43</f>
        <v>100569</v>
      </c>
      <c r="J43">
        <f>Input!H43</f>
        <v>2346</v>
      </c>
      <c r="K43">
        <f>Input!I43</f>
        <v>0.24067931891700001</v>
      </c>
      <c r="L43">
        <f>Input!J43</f>
        <v>27637</v>
      </c>
      <c r="M43">
        <f>Input!K43</f>
        <v>4304</v>
      </c>
      <c r="N43" s="1">
        <f>Input!L43</f>
        <v>153307045.50999999</v>
      </c>
      <c r="O43" s="1">
        <f>Input!M43</f>
        <v>64905927</v>
      </c>
      <c r="P43" s="1">
        <f>Input!N43</f>
        <v>74416423.879999995</v>
      </c>
      <c r="Q43" s="1">
        <f>Input!O43</f>
        <v>1307436.78</v>
      </c>
      <c r="R43">
        <f>Input!P43</f>
        <v>157.28</v>
      </c>
      <c r="S43" s="1">
        <f>Input!Q43</f>
        <v>20677520.969999999</v>
      </c>
      <c r="T43" s="1">
        <f>Input!R43</f>
        <v>489129.39</v>
      </c>
    </row>
    <row r="44" spans="1:20" x14ac:dyDescent="0.45">
      <c r="A44">
        <f t="shared" si="1"/>
        <v>201103</v>
      </c>
      <c r="B44">
        <f t="shared" si="2"/>
        <v>0</v>
      </c>
      <c r="C44">
        <f>Input!A44</f>
        <v>3</v>
      </c>
      <c r="D44">
        <f>Input!B44</f>
        <v>2011</v>
      </c>
      <c r="E44" t="str">
        <f>Input!C44</f>
        <v>NYSEG</v>
      </c>
      <c r="F44">
        <f>Input!D44</f>
        <v>1005</v>
      </c>
      <c r="G44">
        <f>Input!E44</f>
        <v>991138</v>
      </c>
      <c r="H44">
        <f>Input!F44</f>
        <v>88760</v>
      </c>
      <c r="I44">
        <f>Input!G44</f>
        <v>102380</v>
      </c>
      <c r="J44">
        <f>Input!H44</f>
        <v>1240</v>
      </c>
      <c r="K44">
        <f>Input!I44</f>
        <v>0.12510871341800001</v>
      </c>
      <c r="L44">
        <f>Input!J44</f>
        <v>51620</v>
      </c>
      <c r="M44">
        <f>Input!K44</f>
        <v>2648</v>
      </c>
      <c r="N44" s="1">
        <f>Input!L44</f>
        <v>87701576.609999999</v>
      </c>
      <c r="O44" s="1">
        <f>Input!M44</f>
        <v>25895751.050000001</v>
      </c>
      <c r="P44" s="1">
        <f>Input!N44</f>
        <v>22883883.030000001</v>
      </c>
      <c r="Q44" s="1">
        <f>Input!O44</f>
        <v>667994.5</v>
      </c>
      <c r="R44">
        <f>Input!P44</f>
        <v>88.49</v>
      </c>
      <c r="S44" s="1">
        <f>Input!Q44</f>
        <v>30495281.989999998</v>
      </c>
      <c r="T44" s="1">
        <f>Input!R44</f>
        <v>169888.39</v>
      </c>
    </row>
    <row r="45" spans="1:20" x14ac:dyDescent="0.45">
      <c r="A45">
        <f t="shared" si="1"/>
        <v>201103</v>
      </c>
      <c r="B45">
        <f t="shared" si="2"/>
        <v>1</v>
      </c>
      <c r="C45">
        <f>Input!A45</f>
        <v>3</v>
      </c>
      <c r="D45">
        <f>Input!B45</f>
        <v>2011</v>
      </c>
      <c r="E45" t="str">
        <f>Input!C45</f>
        <v>NGrid-Upstate</v>
      </c>
      <c r="F45">
        <f>Input!D45</f>
        <v>1004</v>
      </c>
      <c r="G45">
        <f>Input!E45</f>
        <v>1461873</v>
      </c>
      <c r="H45">
        <f>Input!F45</f>
        <v>224559</v>
      </c>
      <c r="I45">
        <f>Input!G45</f>
        <v>110551</v>
      </c>
      <c r="J45">
        <f>Input!H45</f>
        <v>1475</v>
      </c>
      <c r="K45">
        <f>Input!I45</f>
        <v>0.10089795762000001</v>
      </c>
      <c r="L45">
        <f>Input!J45</f>
        <v>92225</v>
      </c>
      <c r="M45">
        <f>Input!K45</f>
        <v>6540</v>
      </c>
      <c r="N45" s="1">
        <f>Input!L45</f>
        <v>253989195.18000001</v>
      </c>
      <c r="O45" s="1">
        <f>Input!M45</f>
        <v>219217898</v>
      </c>
      <c r="P45" s="1">
        <f>Input!N45</f>
        <v>78854327.140000001</v>
      </c>
      <c r="Q45" s="1">
        <f>Input!O45</f>
        <v>3422667.82</v>
      </c>
      <c r="R45">
        <f>Input!P45</f>
        <v>173.74</v>
      </c>
      <c r="S45" s="1">
        <f>Input!Q45</f>
        <v>90148561.969999999</v>
      </c>
      <c r="T45" s="1">
        <f>Input!R45</f>
        <v>1883874.58</v>
      </c>
    </row>
    <row r="46" spans="1:20" x14ac:dyDescent="0.45">
      <c r="A46">
        <f t="shared" si="1"/>
        <v>201103</v>
      </c>
      <c r="B46">
        <f t="shared" si="2"/>
        <v>0</v>
      </c>
      <c r="C46">
        <f>Input!A46</f>
        <v>3</v>
      </c>
      <c r="D46">
        <f>Input!B46</f>
        <v>2011</v>
      </c>
      <c r="E46" t="str">
        <f>Input!C46</f>
        <v>CE</v>
      </c>
      <c r="F46">
        <f>Input!D46</f>
        <v>1002</v>
      </c>
      <c r="G46">
        <f>Input!E46</f>
        <v>2858371</v>
      </c>
      <c r="H46">
        <f>Input!F46</f>
        <v>271425</v>
      </c>
      <c r="I46">
        <f>Input!G46</f>
        <v>221177</v>
      </c>
      <c r="J46">
        <f>Input!H46</f>
        <v>9019</v>
      </c>
      <c r="K46">
        <f>Input!I46</f>
        <v>0.31552936970000001</v>
      </c>
      <c r="L46">
        <f>Input!J46</f>
        <v>177808</v>
      </c>
      <c r="M46">
        <f>Input!K46</f>
        <v>5568</v>
      </c>
      <c r="N46" s="1">
        <f>Input!L46</f>
        <v>321677943.52999997</v>
      </c>
      <c r="O46" s="1">
        <f>Input!M46</f>
        <v>212289109.91</v>
      </c>
      <c r="P46" s="1">
        <f>Input!N46</f>
        <v>78908970.950000003</v>
      </c>
      <c r="Q46" s="1">
        <f>Input!O46</f>
        <v>8090000</v>
      </c>
      <c r="R46">
        <f>Input!P46</f>
        <v>112.54</v>
      </c>
      <c r="S46" s="1">
        <f>Input!Q46</f>
        <v>91327460.150000006</v>
      </c>
      <c r="T46" s="1">
        <f>Input!R46</f>
        <v>3939387.12</v>
      </c>
    </row>
    <row r="47" spans="1:20" x14ac:dyDescent="0.45">
      <c r="A47">
        <f t="shared" si="1"/>
        <v>201106</v>
      </c>
      <c r="B47">
        <f t="shared" si="2"/>
        <v>0</v>
      </c>
      <c r="C47">
        <f>Input!A47</f>
        <v>6</v>
      </c>
      <c r="D47">
        <f>Input!B47</f>
        <v>2011</v>
      </c>
      <c r="E47" t="str">
        <f>Input!C47</f>
        <v>CH</v>
      </c>
      <c r="F47">
        <f>Input!D47</f>
        <v>1001</v>
      </c>
      <c r="G47">
        <f>Input!E47</f>
        <v>239275</v>
      </c>
      <c r="H47">
        <f>Input!F47</f>
        <v>24948</v>
      </c>
      <c r="I47">
        <f>Input!G47</f>
        <v>24114</v>
      </c>
      <c r="J47">
        <f>Input!H47</f>
        <v>2101</v>
      </c>
      <c r="K47">
        <f>Input!I47</f>
        <v>0.87806916727600004</v>
      </c>
      <c r="L47">
        <f>Input!J47</f>
        <v>3807</v>
      </c>
      <c r="M47">
        <f>Input!K47</f>
        <v>750</v>
      </c>
      <c r="N47" s="1">
        <f>Input!L47</f>
        <v>24059091</v>
      </c>
      <c r="O47" s="1">
        <f>Input!M47</f>
        <v>14324199</v>
      </c>
      <c r="P47" s="1">
        <f>Input!N47</f>
        <v>10343722</v>
      </c>
      <c r="Q47" s="1">
        <f>Input!O47</f>
        <v>2146877.52</v>
      </c>
      <c r="R47">
        <f>Input!P47</f>
        <v>100.55</v>
      </c>
      <c r="S47" s="1">
        <f>Input!Q47</f>
        <v>5124032.34</v>
      </c>
      <c r="T47" s="1">
        <f>Input!R47</f>
        <v>429912.61</v>
      </c>
    </row>
    <row r="48" spans="1:20" x14ac:dyDescent="0.45">
      <c r="A48">
        <f t="shared" si="1"/>
        <v>201106</v>
      </c>
      <c r="B48">
        <f t="shared" si="2"/>
        <v>0</v>
      </c>
      <c r="C48">
        <f>Input!A48</f>
        <v>6</v>
      </c>
      <c r="D48">
        <f>Input!B48</f>
        <v>2011</v>
      </c>
      <c r="E48" t="str">
        <f>Input!C48</f>
        <v>OR</v>
      </c>
      <c r="F48">
        <f>Input!D48</f>
        <v>1006</v>
      </c>
      <c r="G48">
        <f>Input!E48</f>
        <v>195258</v>
      </c>
      <c r="H48">
        <f>Input!F48</f>
        <v>18063</v>
      </c>
      <c r="I48">
        <f>Input!G48</f>
        <v>15115</v>
      </c>
      <c r="J48">
        <f>Input!H48</f>
        <v>774</v>
      </c>
      <c r="K48">
        <f>Input!I48</f>
        <v>0.39639861106800001</v>
      </c>
      <c r="L48">
        <f>Input!J48</f>
        <v>8152</v>
      </c>
      <c r="M48">
        <f>Input!K48</f>
        <v>68</v>
      </c>
      <c r="N48" s="1">
        <f>Input!L48</f>
        <v>32804340.289999999</v>
      </c>
      <c r="O48" s="1">
        <f>Input!M48</f>
        <v>9632838.8100000005</v>
      </c>
      <c r="P48" s="1">
        <f>Input!N48</f>
        <v>4480778</v>
      </c>
      <c r="Q48" s="1">
        <f>Input!O48</f>
        <v>889754.1</v>
      </c>
      <c r="R48">
        <f>Input!P48</f>
        <v>168.01</v>
      </c>
      <c r="S48" s="1">
        <f>Input!Q48</f>
        <v>8586227</v>
      </c>
      <c r="T48" s="1">
        <f>Input!R48</f>
        <v>248536.79</v>
      </c>
    </row>
    <row r="49" spans="1:20" x14ac:dyDescent="0.45">
      <c r="A49">
        <f t="shared" si="1"/>
        <v>201106</v>
      </c>
      <c r="B49">
        <f t="shared" si="2"/>
        <v>0</v>
      </c>
      <c r="C49">
        <f>Input!A49</f>
        <v>6</v>
      </c>
      <c r="D49">
        <f>Input!B49</f>
        <v>2011</v>
      </c>
      <c r="E49" t="str">
        <f>Input!C49</f>
        <v>NFG</v>
      </c>
      <c r="F49">
        <f>Input!D49</f>
        <v>3120</v>
      </c>
      <c r="G49">
        <f>Input!E49</f>
        <v>464180</v>
      </c>
      <c r="H49">
        <f>Input!F49</f>
        <v>31149</v>
      </c>
      <c r="I49">
        <f>Input!G49</f>
        <v>21867</v>
      </c>
      <c r="J49">
        <f>Input!H49</f>
        <v>5257</v>
      </c>
      <c r="K49">
        <f>Input!I49</f>
        <v>1.132534792537</v>
      </c>
      <c r="L49">
        <f>Input!J49</f>
        <v>27036</v>
      </c>
      <c r="M49">
        <f>Input!K49</f>
        <v>2496</v>
      </c>
      <c r="N49" s="1">
        <f>Input!L49</f>
        <v>19919589.359999999</v>
      </c>
      <c r="O49" s="1">
        <f>Input!M49</f>
        <v>18894880.350000001</v>
      </c>
      <c r="P49" s="1">
        <f>Input!N49</f>
        <v>9395943.6199999992</v>
      </c>
      <c r="Q49" s="1">
        <f>Input!O49</f>
        <v>4262337.55</v>
      </c>
      <c r="R49">
        <f>Input!P49</f>
        <v>42.91</v>
      </c>
      <c r="S49" s="1">
        <f>Input!Q49</f>
        <v>16394008.470000001</v>
      </c>
      <c r="T49" s="1">
        <f>Input!R49</f>
        <v>1779532.05</v>
      </c>
    </row>
    <row r="50" spans="1:20" x14ac:dyDescent="0.45">
      <c r="A50">
        <f t="shared" si="1"/>
        <v>201106</v>
      </c>
      <c r="B50">
        <f t="shared" si="2"/>
        <v>1</v>
      </c>
      <c r="C50">
        <f>Input!A50</f>
        <v>6</v>
      </c>
      <c r="D50">
        <f>Input!B50</f>
        <v>2011</v>
      </c>
      <c r="E50" t="str">
        <f>Input!C50</f>
        <v>NGrid-LI</v>
      </c>
      <c r="F50">
        <f>Input!D50</f>
        <v>1003</v>
      </c>
      <c r="G50">
        <f>Input!E50</f>
        <v>507695</v>
      </c>
      <c r="H50">
        <f>Input!F50</f>
        <v>66779</v>
      </c>
      <c r="I50">
        <f>Input!G50</f>
        <v>2740</v>
      </c>
      <c r="J50">
        <f>Input!H50</f>
        <v>1828</v>
      </c>
      <c r="K50">
        <f>Input!I50</f>
        <v>0.360058696658</v>
      </c>
      <c r="L50">
        <f>Input!J50</f>
        <v>23636</v>
      </c>
      <c r="M50">
        <f>Input!K50</f>
        <v>769</v>
      </c>
      <c r="N50" s="1">
        <f>Input!L50</f>
        <v>30854424</v>
      </c>
      <c r="O50" s="1">
        <f>Input!M50</f>
        <v>34226431</v>
      </c>
      <c r="P50" s="1">
        <f>Input!N50</f>
        <v>2150368</v>
      </c>
      <c r="Q50" s="1">
        <f>Input!O50</f>
        <v>2464581</v>
      </c>
      <c r="R50">
        <f>Input!P50</f>
        <v>60.77</v>
      </c>
      <c r="S50" s="1">
        <f>Input!Q50</f>
        <v>22544274</v>
      </c>
      <c r="T50" s="1">
        <f>Input!R50</f>
        <v>629844</v>
      </c>
    </row>
    <row r="51" spans="1:20" x14ac:dyDescent="0.45">
      <c r="A51">
        <f t="shared" si="1"/>
        <v>201106</v>
      </c>
      <c r="B51">
        <f t="shared" si="2"/>
        <v>0</v>
      </c>
      <c r="C51">
        <f>Input!A51</f>
        <v>6</v>
      </c>
      <c r="D51">
        <f>Input!B51</f>
        <v>2011</v>
      </c>
      <c r="E51" t="str">
        <f>Input!C51</f>
        <v>RG&amp;E</v>
      </c>
      <c r="F51">
        <f>Input!D51</f>
        <v>1007</v>
      </c>
      <c r="G51">
        <f>Input!E51</f>
        <v>606255</v>
      </c>
      <c r="H51">
        <f>Input!F51</f>
        <v>59941</v>
      </c>
      <c r="I51">
        <f>Input!G51</f>
        <v>46032</v>
      </c>
      <c r="J51">
        <f>Input!H51</f>
        <v>515</v>
      </c>
      <c r="K51">
        <f>Input!I51</f>
        <v>8.4947753008000004E-2</v>
      </c>
      <c r="L51">
        <f>Input!J51</f>
        <v>40559</v>
      </c>
      <c r="M51">
        <f>Input!K51</f>
        <v>2080</v>
      </c>
      <c r="N51" s="1">
        <f>Input!L51</f>
        <v>35573108.810000002</v>
      </c>
      <c r="O51" s="1">
        <f>Input!M51</f>
        <v>43167406.270000003</v>
      </c>
      <c r="P51" s="1">
        <f>Input!N51</f>
        <v>10866103.91</v>
      </c>
      <c r="Q51" s="1">
        <f>Input!O51</f>
        <v>415441.76</v>
      </c>
      <c r="R51">
        <f>Input!P51</f>
        <v>58.68</v>
      </c>
      <c r="S51" s="1">
        <f>Input!Q51</f>
        <v>38227308.009999998</v>
      </c>
      <c r="T51" s="1">
        <f>Input!R51</f>
        <v>72184.11</v>
      </c>
    </row>
    <row r="52" spans="1:20" x14ac:dyDescent="0.45">
      <c r="A52">
        <f t="shared" si="1"/>
        <v>201106</v>
      </c>
      <c r="B52">
        <f t="shared" si="2"/>
        <v>1</v>
      </c>
      <c r="C52">
        <f>Input!A52</f>
        <v>6</v>
      </c>
      <c r="D52">
        <f>Input!B52</f>
        <v>2011</v>
      </c>
      <c r="E52" t="str">
        <f>Input!C52</f>
        <v>NGrid-NY</v>
      </c>
      <c r="F52">
        <f>Input!D52</f>
        <v>3010</v>
      </c>
      <c r="G52">
        <f>Input!E52</f>
        <v>965640</v>
      </c>
      <c r="H52">
        <f>Input!F52</f>
        <v>162232</v>
      </c>
      <c r="I52">
        <f>Input!G52</f>
        <v>84755</v>
      </c>
      <c r="J52">
        <f>Input!H52</f>
        <v>5559</v>
      </c>
      <c r="K52">
        <f>Input!I52</f>
        <v>0.57568037778100001</v>
      </c>
      <c r="L52">
        <f>Input!J52</f>
        <v>32255</v>
      </c>
      <c r="M52">
        <f>Input!K52</f>
        <v>5570</v>
      </c>
      <c r="N52" s="1">
        <f>Input!L52</f>
        <v>50309531.109999999</v>
      </c>
      <c r="O52" s="1">
        <f>Input!M52</f>
        <v>73917494</v>
      </c>
      <c r="P52" s="1">
        <f>Input!N52</f>
        <v>60099279.210000001</v>
      </c>
      <c r="Q52" s="1">
        <f>Input!O52</f>
        <v>4460104.46</v>
      </c>
      <c r="R52">
        <f>Input!P52</f>
        <v>52.1</v>
      </c>
      <c r="S52" s="1">
        <f>Input!Q52</f>
        <v>25800159.670000002</v>
      </c>
      <c r="T52" s="1">
        <f>Input!R52</f>
        <v>1584719.04</v>
      </c>
    </row>
    <row r="53" spans="1:20" x14ac:dyDescent="0.45">
      <c r="A53">
        <f t="shared" si="1"/>
        <v>201106</v>
      </c>
      <c r="B53">
        <f t="shared" si="2"/>
        <v>0</v>
      </c>
      <c r="C53">
        <f>Input!A53</f>
        <v>6</v>
      </c>
      <c r="D53">
        <f>Input!B53</f>
        <v>2011</v>
      </c>
      <c r="E53" t="str">
        <f>Input!C53</f>
        <v>NYSEG</v>
      </c>
      <c r="F53">
        <f>Input!D53</f>
        <v>1005</v>
      </c>
      <c r="G53">
        <f>Input!E53</f>
        <v>992988</v>
      </c>
      <c r="H53">
        <f>Input!F53</f>
        <v>96564</v>
      </c>
      <c r="I53">
        <f>Input!G53</f>
        <v>80087</v>
      </c>
      <c r="J53">
        <f>Input!H53</f>
        <v>486</v>
      </c>
      <c r="K53">
        <f>Input!I53</f>
        <v>4.8943189646000002E-2</v>
      </c>
      <c r="L53">
        <f>Input!J53</f>
        <v>56069</v>
      </c>
      <c r="M53">
        <f>Input!K53</f>
        <v>3220</v>
      </c>
      <c r="N53" s="1">
        <f>Input!L53</f>
        <v>55880687.200000003</v>
      </c>
      <c r="O53" s="1">
        <f>Input!M53</f>
        <v>31870650.02</v>
      </c>
      <c r="P53" s="1">
        <f>Input!N53</f>
        <v>14874083.689999999</v>
      </c>
      <c r="Q53" s="1">
        <f>Input!O53</f>
        <v>197244.47</v>
      </c>
      <c r="R53">
        <f>Input!P53</f>
        <v>56.28</v>
      </c>
      <c r="S53" s="1">
        <f>Input!Q53</f>
        <v>31688629.620000001</v>
      </c>
      <c r="T53" s="1">
        <f>Input!R53</f>
        <v>1296775.42</v>
      </c>
    </row>
    <row r="54" spans="1:20" x14ac:dyDescent="0.45">
      <c r="A54">
        <f t="shared" si="1"/>
        <v>201106</v>
      </c>
      <c r="B54">
        <f t="shared" si="2"/>
        <v>1</v>
      </c>
      <c r="C54">
        <f>Input!A54</f>
        <v>6</v>
      </c>
      <c r="D54">
        <f>Input!B54</f>
        <v>2011</v>
      </c>
      <c r="E54" t="str">
        <f>Input!C54</f>
        <v>NGrid-Upstate</v>
      </c>
      <c r="F54">
        <f>Input!D54</f>
        <v>1004</v>
      </c>
      <c r="G54">
        <f>Input!E54</f>
        <v>1472065</v>
      </c>
      <c r="H54">
        <f>Input!F54</f>
        <v>236903</v>
      </c>
      <c r="I54">
        <f>Input!G54</f>
        <v>112486</v>
      </c>
      <c r="J54">
        <f>Input!H54</f>
        <v>8542</v>
      </c>
      <c r="K54">
        <f>Input!I54</f>
        <v>0.58027328956299995</v>
      </c>
      <c r="L54">
        <f>Input!J54</f>
        <v>97625</v>
      </c>
      <c r="M54">
        <f>Input!K54</f>
        <v>7007</v>
      </c>
      <c r="N54" s="1">
        <f>Input!L54</f>
        <v>156758644.62</v>
      </c>
      <c r="O54" s="1">
        <f>Input!M54</f>
        <v>245882721.56</v>
      </c>
      <c r="P54" s="1">
        <f>Input!N54</f>
        <v>81100367.530000001</v>
      </c>
      <c r="Q54" s="1">
        <f>Input!O54</f>
        <v>16651508.710000001</v>
      </c>
      <c r="R54">
        <f>Input!P54</f>
        <v>106.49</v>
      </c>
      <c r="S54" s="1">
        <f>Input!Q54</f>
        <v>96718058.829999998</v>
      </c>
      <c r="T54" s="1">
        <f>Input!R54</f>
        <v>5406547.9400000004</v>
      </c>
    </row>
    <row r="55" spans="1:20" x14ac:dyDescent="0.45">
      <c r="A55">
        <f t="shared" si="1"/>
        <v>201106</v>
      </c>
      <c r="B55">
        <f t="shared" si="2"/>
        <v>0</v>
      </c>
      <c r="C55">
        <f>Input!A55</f>
        <v>6</v>
      </c>
      <c r="D55">
        <f>Input!B55</f>
        <v>2011</v>
      </c>
      <c r="E55" t="str">
        <f>Input!C55</f>
        <v>CE</v>
      </c>
      <c r="F55">
        <f>Input!D55</f>
        <v>1002</v>
      </c>
      <c r="G55">
        <f>Input!E55</f>
        <v>2861438</v>
      </c>
      <c r="H55">
        <f>Input!F55</f>
        <v>258072</v>
      </c>
      <c r="I55">
        <f>Input!G55</f>
        <v>229056</v>
      </c>
      <c r="J55">
        <f>Input!H55</f>
        <v>6436</v>
      </c>
      <c r="K55">
        <f>Input!I55</f>
        <v>0.22492187494499999</v>
      </c>
      <c r="L55">
        <f>Input!J55</f>
        <v>169628</v>
      </c>
      <c r="M55">
        <f>Input!K55</f>
        <v>4771</v>
      </c>
      <c r="N55" s="1">
        <f>Input!L55</f>
        <v>337275208.18000001</v>
      </c>
      <c r="O55" s="1">
        <f>Input!M55</f>
        <v>205533588</v>
      </c>
      <c r="P55" s="1">
        <f>Input!N55</f>
        <v>77508458.719999999</v>
      </c>
      <c r="Q55" s="1">
        <f>Input!O55</f>
        <v>7271000</v>
      </c>
      <c r="R55">
        <f>Input!P55</f>
        <v>117.87</v>
      </c>
      <c r="S55" s="1">
        <f>Input!Q55</f>
        <v>93305377</v>
      </c>
      <c r="T55" s="1">
        <f>Input!R55</f>
        <v>3369127.93</v>
      </c>
    </row>
    <row r="56" spans="1:20" x14ac:dyDescent="0.45">
      <c r="A56">
        <f t="shared" si="1"/>
        <v>201109</v>
      </c>
      <c r="B56">
        <f t="shared" si="2"/>
        <v>0</v>
      </c>
      <c r="C56">
        <f>Input!A56</f>
        <v>9</v>
      </c>
      <c r="D56">
        <f>Input!B56</f>
        <v>2011</v>
      </c>
      <c r="E56" t="str">
        <f>Input!C56</f>
        <v>CH</v>
      </c>
      <c r="F56">
        <f>Input!D56</f>
        <v>1001</v>
      </c>
      <c r="G56">
        <f>Input!E56</f>
        <v>237128</v>
      </c>
      <c r="H56">
        <f>Input!F56</f>
        <v>24758</v>
      </c>
      <c r="I56">
        <f>Input!G56</f>
        <v>22658</v>
      </c>
      <c r="J56">
        <f>Input!H56</f>
        <v>1310</v>
      </c>
      <c r="K56">
        <f>Input!I56</f>
        <v>0.55244424951899995</v>
      </c>
      <c r="L56">
        <f>Input!J56</f>
        <v>3322</v>
      </c>
      <c r="M56">
        <f>Input!K56</f>
        <v>958</v>
      </c>
      <c r="N56" s="1">
        <f>Input!L56</f>
        <v>32939159</v>
      </c>
      <c r="O56" s="1">
        <f>Input!M56</f>
        <v>12986211</v>
      </c>
      <c r="P56" s="1">
        <f>Input!N56</f>
        <v>10953374</v>
      </c>
      <c r="Q56" s="1">
        <f>Input!O56</f>
        <v>1142279.97</v>
      </c>
      <c r="R56">
        <f>Input!P56</f>
        <v>138.91</v>
      </c>
      <c r="S56" s="1">
        <f>Input!Q56</f>
        <v>4731245.6399999997</v>
      </c>
      <c r="T56" s="1">
        <f>Input!R56</f>
        <v>598581</v>
      </c>
    </row>
    <row r="57" spans="1:20" x14ac:dyDescent="0.45">
      <c r="A57">
        <f t="shared" si="1"/>
        <v>201109</v>
      </c>
      <c r="B57">
        <f t="shared" si="2"/>
        <v>0</v>
      </c>
      <c r="C57">
        <f>Input!A57</f>
        <v>9</v>
      </c>
      <c r="D57">
        <f>Input!B57</f>
        <v>2011</v>
      </c>
      <c r="E57" t="str">
        <f>Input!C57</f>
        <v>OR</v>
      </c>
      <c r="F57">
        <f>Input!D57</f>
        <v>1006</v>
      </c>
      <c r="G57">
        <f>Input!E57</f>
        <v>195258</v>
      </c>
      <c r="H57">
        <f>Input!F57</f>
        <v>17593</v>
      </c>
      <c r="I57">
        <f>Input!G57</f>
        <v>16969</v>
      </c>
      <c r="J57">
        <f>Input!H57</f>
        <v>604</v>
      </c>
      <c r="K57">
        <f>Input!I57</f>
        <v>0.30933431664799999</v>
      </c>
      <c r="L57">
        <f>Input!J57</f>
        <v>7595</v>
      </c>
      <c r="M57">
        <f>Input!K57</f>
        <v>108</v>
      </c>
      <c r="N57" s="1">
        <f>Input!L57</f>
        <v>39127707.009999998</v>
      </c>
      <c r="O57" s="1">
        <f>Input!M57</f>
        <v>8419733.6199999992</v>
      </c>
      <c r="P57" s="1">
        <f>Input!N57</f>
        <v>5357127</v>
      </c>
      <c r="Q57" s="1">
        <f>Input!O57</f>
        <v>581750.82999999996</v>
      </c>
      <c r="R57">
        <f>Input!P57</f>
        <v>200.39</v>
      </c>
      <c r="S57" s="1">
        <f>Input!Q57</f>
        <v>7957239</v>
      </c>
      <c r="T57" s="1">
        <f>Input!R57</f>
        <v>405874.99</v>
      </c>
    </row>
    <row r="58" spans="1:20" x14ac:dyDescent="0.45">
      <c r="A58">
        <f t="shared" si="1"/>
        <v>201109</v>
      </c>
      <c r="B58">
        <f t="shared" si="2"/>
        <v>0</v>
      </c>
      <c r="C58">
        <f>Input!A58</f>
        <v>9</v>
      </c>
      <c r="D58">
        <f>Input!B58</f>
        <v>2011</v>
      </c>
      <c r="E58" t="str">
        <f>Input!C58</f>
        <v>NFG</v>
      </c>
      <c r="F58">
        <f>Input!D58</f>
        <v>3120</v>
      </c>
      <c r="G58">
        <f>Input!E58</f>
        <v>458286</v>
      </c>
      <c r="H58">
        <f>Input!F58</f>
        <v>32162</v>
      </c>
      <c r="I58">
        <f>Input!G58</f>
        <v>18231</v>
      </c>
      <c r="J58">
        <f>Input!H58</f>
        <v>2748</v>
      </c>
      <c r="K58">
        <f>Input!I58</f>
        <v>0.59962556133099998</v>
      </c>
      <c r="L58">
        <f>Input!J58</f>
        <v>26464</v>
      </c>
      <c r="M58">
        <f>Input!K58</f>
        <v>1812</v>
      </c>
      <c r="N58" s="1">
        <f>Input!L58</f>
        <v>15698242.119999999</v>
      </c>
      <c r="O58" s="1">
        <f>Input!M58</f>
        <v>15735904.01</v>
      </c>
      <c r="P58" s="1">
        <f>Input!N58</f>
        <v>6656655.0999999996</v>
      </c>
      <c r="Q58" s="1">
        <f>Input!O58</f>
        <v>1282782.8700000001</v>
      </c>
      <c r="R58">
        <f>Input!P58</f>
        <v>34.25</v>
      </c>
      <c r="S58" s="1">
        <f>Input!Q58</f>
        <v>14098425.699999999</v>
      </c>
      <c r="T58" s="1">
        <f>Input!R58</f>
        <v>1121599.69</v>
      </c>
    </row>
    <row r="59" spans="1:20" x14ac:dyDescent="0.45">
      <c r="A59">
        <f t="shared" si="1"/>
        <v>201109</v>
      </c>
      <c r="B59">
        <f t="shared" si="2"/>
        <v>1</v>
      </c>
      <c r="C59">
        <f>Input!A59</f>
        <v>9</v>
      </c>
      <c r="D59">
        <f>Input!B59</f>
        <v>2011</v>
      </c>
      <c r="E59" t="str">
        <f>Input!C59</f>
        <v>NGrid-LI</v>
      </c>
      <c r="F59">
        <f>Input!D59</f>
        <v>1003</v>
      </c>
      <c r="G59">
        <f>Input!E59</f>
        <v>508987</v>
      </c>
      <c r="H59">
        <f>Input!F59</f>
        <v>72791</v>
      </c>
      <c r="I59">
        <f>Input!G59</f>
        <v>2558</v>
      </c>
      <c r="J59">
        <f>Input!H59</f>
        <v>418</v>
      </c>
      <c r="K59">
        <f>Input!I59</f>
        <v>8.2123904932999994E-2</v>
      </c>
      <c r="L59">
        <f>Input!J59</f>
        <v>21354</v>
      </c>
      <c r="M59">
        <f>Input!K59</f>
        <v>1216</v>
      </c>
      <c r="N59" s="1">
        <f>Input!L59</f>
        <v>24563410</v>
      </c>
      <c r="O59" s="1">
        <f>Input!M59</f>
        <v>32177854</v>
      </c>
      <c r="P59" s="1">
        <f>Input!N59</f>
        <v>1677899</v>
      </c>
      <c r="Q59" s="1">
        <f>Input!O59</f>
        <v>769305</v>
      </c>
      <c r="R59">
        <f>Input!P59</f>
        <v>48.26</v>
      </c>
      <c r="S59" s="1">
        <f>Input!Q59</f>
        <v>19108774</v>
      </c>
      <c r="T59" s="1">
        <f>Input!R59</f>
        <v>1644110</v>
      </c>
    </row>
    <row r="60" spans="1:20" x14ac:dyDescent="0.45">
      <c r="A60">
        <f t="shared" si="1"/>
        <v>201109</v>
      </c>
      <c r="B60">
        <f t="shared" si="2"/>
        <v>0</v>
      </c>
      <c r="C60">
        <f>Input!A60</f>
        <v>9</v>
      </c>
      <c r="D60">
        <f>Input!B60</f>
        <v>2011</v>
      </c>
      <c r="E60" t="str">
        <f>Input!C60</f>
        <v>RG&amp;E</v>
      </c>
      <c r="F60">
        <f>Input!D60</f>
        <v>1007</v>
      </c>
      <c r="G60">
        <f>Input!E60</f>
        <v>607792</v>
      </c>
      <c r="H60">
        <f>Input!F60</f>
        <v>65677</v>
      </c>
      <c r="I60">
        <f>Input!G60</f>
        <v>44239</v>
      </c>
      <c r="J60">
        <f>Input!H60</f>
        <v>1034</v>
      </c>
      <c r="K60">
        <f>Input!I60</f>
        <v>0.17012398978599999</v>
      </c>
      <c r="L60">
        <f>Input!J60</f>
        <v>40648</v>
      </c>
      <c r="M60">
        <f>Input!K60</f>
        <v>2489</v>
      </c>
      <c r="N60" s="1">
        <f>Input!L60</f>
        <v>34067951.850000001</v>
      </c>
      <c r="O60" s="1">
        <f>Input!M60</f>
        <v>44509892.210000001</v>
      </c>
      <c r="P60" s="1">
        <f>Input!N60</f>
        <v>9238156.0399999991</v>
      </c>
      <c r="Q60" s="1">
        <f>Input!O60</f>
        <v>914108.95</v>
      </c>
      <c r="R60">
        <f>Input!P60</f>
        <v>56.05</v>
      </c>
      <c r="S60" s="1">
        <f>Input!Q60</f>
        <v>36231583.590000004</v>
      </c>
      <c r="T60" s="1">
        <f>Input!R60</f>
        <v>1601606.54</v>
      </c>
    </row>
    <row r="61" spans="1:20" x14ac:dyDescent="0.45">
      <c r="A61">
        <f t="shared" si="1"/>
        <v>201109</v>
      </c>
      <c r="B61">
        <f t="shared" si="2"/>
        <v>1</v>
      </c>
      <c r="C61">
        <f>Input!A61</f>
        <v>9</v>
      </c>
      <c r="D61">
        <f>Input!B61</f>
        <v>2011</v>
      </c>
      <c r="E61" t="str">
        <f>Input!C61</f>
        <v>NGrid-NY</v>
      </c>
      <c r="F61">
        <f>Input!D61</f>
        <v>3010</v>
      </c>
      <c r="G61">
        <f>Input!E61</f>
        <v>952943</v>
      </c>
      <c r="H61">
        <f>Input!F61</f>
        <v>161045</v>
      </c>
      <c r="I61">
        <f>Input!G61</f>
        <v>70488</v>
      </c>
      <c r="J61">
        <f>Input!H61</f>
        <v>3479</v>
      </c>
      <c r="K61">
        <f>Input!I61</f>
        <v>0.365079548305</v>
      </c>
      <c r="L61">
        <f>Input!J61</f>
        <v>31976</v>
      </c>
      <c r="M61">
        <f>Input!K61</f>
        <v>5816</v>
      </c>
      <c r="N61" s="1">
        <f>Input!L61</f>
        <v>39743818.340000004</v>
      </c>
      <c r="O61" s="1">
        <f>Input!M61</f>
        <v>65127568</v>
      </c>
      <c r="P61" s="1">
        <f>Input!N61</f>
        <v>42335266.960000001</v>
      </c>
      <c r="Q61" s="1">
        <f>Input!O61</f>
        <v>2329619.3199999998</v>
      </c>
      <c r="R61">
        <f>Input!P61</f>
        <v>41.71</v>
      </c>
      <c r="S61" s="1">
        <f>Input!Q61</f>
        <v>23735075.260000002</v>
      </c>
      <c r="T61" s="1">
        <f>Input!R61</f>
        <v>2515434.5099999998</v>
      </c>
    </row>
    <row r="62" spans="1:20" x14ac:dyDescent="0.45">
      <c r="A62">
        <f t="shared" si="1"/>
        <v>201109</v>
      </c>
      <c r="B62">
        <f t="shared" si="2"/>
        <v>0</v>
      </c>
      <c r="C62">
        <f>Input!A62</f>
        <v>9</v>
      </c>
      <c r="D62">
        <f>Input!B62</f>
        <v>2011</v>
      </c>
      <c r="E62" t="str">
        <f>Input!C62</f>
        <v>NYSEG</v>
      </c>
      <c r="F62">
        <f>Input!D62</f>
        <v>1005</v>
      </c>
      <c r="G62">
        <f>Input!E62</f>
        <v>992588</v>
      </c>
      <c r="H62">
        <f>Input!F62</f>
        <v>103449</v>
      </c>
      <c r="I62">
        <f>Input!G62</f>
        <v>78239</v>
      </c>
      <c r="J62">
        <f>Input!H62</f>
        <v>1295</v>
      </c>
      <c r="K62">
        <f>Input!I62</f>
        <v>0.130467021564</v>
      </c>
      <c r="L62">
        <f>Input!J62</f>
        <v>59758</v>
      </c>
      <c r="M62">
        <f>Input!K62</f>
        <v>3359</v>
      </c>
      <c r="N62" s="1">
        <f>Input!L62</f>
        <v>61584162.75</v>
      </c>
      <c r="O62" s="1">
        <f>Input!M62</f>
        <v>34098851.880000003</v>
      </c>
      <c r="P62" s="1">
        <f>Input!N62</f>
        <v>13037256.949999999</v>
      </c>
      <c r="Q62" s="1">
        <f>Input!O62</f>
        <v>621410.57999999996</v>
      </c>
      <c r="R62">
        <f>Input!P62</f>
        <v>62.04</v>
      </c>
      <c r="S62" s="1">
        <f>Input!Q62</f>
        <v>31579021.309999999</v>
      </c>
      <c r="T62" s="1">
        <f>Input!R62</f>
        <v>1195526.29</v>
      </c>
    </row>
    <row r="63" spans="1:20" x14ac:dyDescent="0.45">
      <c r="A63">
        <f t="shared" si="1"/>
        <v>201109</v>
      </c>
      <c r="B63">
        <f t="shared" si="2"/>
        <v>1</v>
      </c>
      <c r="C63">
        <f>Input!A63</f>
        <v>9</v>
      </c>
      <c r="D63">
        <f>Input!B63</f>
        <v>2011</v>
      </c>
      <c r="E63" t="str">
        <f>Input!C63</f>
        <v>NGrid-Upstate</v>
      </c>
      <c r="F63">
        <f>Input!D63</f>
        <v>1004</v>
      </c>
      <c r="G63">
        <f>Input!E63</f>
        <v>1482813</v>
      </c>
      <c r="H63">
        <f>Input!F63</f>
        <v>234571</v>
      </c>
      <c r="I63">
        <f>Input!G63</f>
        <v>115518</v>
      </c>
      <c r="J63">
        <f>Input!H63</f>
        <v>7081</v>
      </c>
      <c r="K63">
        <f>Input!I63</f>
        <v>0.47753830051399998</v>
      </c>
      <c r="L63">
        <f>Input!J63</f>
        <v>93040</v>
      </c>
      <c r="M63">
        <f>Input!K63</f>
        <v>8092</v>
      </c>
      <c r="N63" s="1">
        <f>Input!L63</f>
        <v>165759561.66999999</v>
      </c>
      <c r="O63" s="1">
        <f>Input!M63</f>
        <v>226733826.71000001</v>
      </c>
      <c r="P63" s="1">
        <f>Input!N63</f>
        <v>75091725.430000007</v>
      </c>
      <c r="Q63" s="1">
        <f>Input!O63</f>
        <v>11189663.48</v>
      </c>
      <c r="R63">
        <f>Input!P63</f>
        <v>111.79</v>
      </c>
      <c r="S63" s="1">
        <f>Input!Q63</f>
        <v>89809917.959999993</v>
      </c>
      <c r="T63" s="1">
        <f>Input!R63</f>
        <v>8672969.6799999997</v>
      </c>
    </row>
    <row r="64" spans="1:20" x14ac:dyDescent="0.45">
      <c r="A64">
        <f t="shared" si="1"/>
        <v>201109</v>
      </c>
      <c r="B64">
        <f t="shared" si="2"/>
        <v>0</v>
      </c>
      <c r="C64">
        <f>Input!A64</f>
        <v>9</v>
      </c>
      <c r="D64">
        <f>Input!B64</f>
        <v>2011</v>
      </c>
      <c r="E64" t="str">
        <f>Input!C64</f>
        <v>CE</v>
      </c>
      <c r="F64">
        <f>Input!D64</f>
        <v>1002</v>
      </c>
      <c r="G64">
        <f>Input!E64</f>
        <v>2867354</v>
      </c>
      <c r="H64">
        <f>Input!F64</f>
        <v>246750</v>
      </c>
      <c r="I64">
        <f>Input!G64</f>
        <v>281411</v>
      </c>
      <c r="J64">
        <f>Input!H64</f>
        <v>7469</v>
      </c>
      <c r="K64">
        <f>Input!I64</f>
        <v>0.26048405603199998</v>
      </c>
      <c r="L64">
        <f>Input!J64</f>
        <v>169803</v>
      </c>
      <c r="M64">
        <f>Input!K64</f>
        <v>5983</v>
      </c>
      <c r="N64" s="1">
        <f>Input!L64</f>
        <v>359824033.41000003</v>
      </c>
      <c r="O64" s="1">
        <f>Input!M64</f>
        <v>225692300.19</v>
      </c>
      <c r="P64" s="1">
        <f>Input!N64</f>
        <v>109241913.56</v>
      </c>
      <c r="Q64" s="1">
        <f>Input!O64</f>
        <v>8691000</v>
      </c>
      <c r="R64">
        <f>Input!P64</f>
        <v>125.49</v>
      </c>
      <c r="S64" s="1">
        <f>Input!Q64</f>
        <v>90052750</v>
      </c>
      <c r="T64" s="1">
        <f>Input!R64</f>
        <v>3989823.55</v>
      </c>
    </row>
    <row r="65" spans="1:20" x14ac:dyDescent="0.45">
      <c r="A65">
        <f t="shared" si="1"/>
        <v>201112</v>
      </c>
      <c r="B65">
        <f t="shared" si="2"/>
        <v>0</v>
      </c>
      <c r="C65">
        <f>Input!A65</f>
        <v>12</v>
      </c>
      <c r="D65">
        <f>Input!B65</f>
        <v>2011</v>
      </c>
      <c r="E65" t="str">
        <f>Input!C65</f>
        <v>CH</v>
      </c>
      <c r="F65">
        <f>Input!D65</f>
        <v>1001</v>
      </c>
      <c r="G65">
        <f>Input!E65</f>
        <v>236785</v>
      </c>
      <c r="H65">
        <f>Input!F65</f>
        <v>24528</v>
      </c>
      <c r="I65">
        <f>Input!G65</f>
        <v>24157</v>
      </c>
      <c r="J65">
        <f>Input!H65</f>
        <v>279</v>
      </c>
      <c r="K65">
        <f>Input!I65</f>
        <v>0.117828409739</v>
      </c>
      <c r="L65">
        <f>Input!J65</f>
        <v>3535</v>
      </c>
      <c r="M65">
        <f>Input!K65</f>
        <v>1147</v>
      </c>
      <c r="N65" s="1">
        <f>Input!L65</f>
        <v>21342618</v>
      </c>
      <c r="O65" s="1">
        <f>Input!M65</f>
        <v>12603578</v>
      </c>
      <c r="P65" s="1">
        <f>Input!N65</f>
        <v>9236795</v>
      </c>
      <c r="Q65" s="1">
        <f>Input!O65</f>
        <v>242834.6</v>
      </c>
      <c r="R65">
        <f>Input!P65</f>
        <v>90.14</v>
      </c>
      <c r="S65" s="1">
        <f>Input!Q65</f>
        <v>4530820</v>
      </c>
      <c r="T65" s="1">
        <f>Input!R65</f>
        <v>765930.09</v>
      </c>
    </row>
    <row r="66" spans="1:20" x14ac:dyDescent="0.45">
      <c r="A66">
        <f t="shared" si="1"/>
        <v>201112</v>
      </c>
      <c r="B66">
        <f t="shared" si="2"/>
        <v>0</v>
      </c>
      <c r="C66">
        <f>Input!A66</f>
        <v>12</v>
      </c>
      <c r="D66">
        <f>Input!B66</f>
        <v>2011</v>
      </c>
      <c r="E66" t="str">
        <f>Input!C66</f>
        <v>OR</v>
      </c>
      <c r="F66">
        <f>Input!D66</f>
        <v>1006</v>
      </c>
      <c r="G66">
        <f>Input!E66</f>
        <v>195282</v>
      </c>
      <c r="H66">
        <f>Input!F66</f>
        <v>17611</v>
      </c>
      <c r="I66">
        <f>Input!G66</f>
        <v>15038</v>
      </c>
      <c r="J66">
        <f>Input!H66</f>
        <v>307</v>
      </c>
      <c r="K66">
        <f>Input!I66</f>
        <v>0.15720854968699999</v>
      </c>
      <c r="L66">
        <f>Input!J66</f>
        <v>7224</v>
      </c>
      <c r="M66">
        <f>Input!K66</f>
        <v>11</v>
      </c>
      <c r="N66" s="1">
        <f>Input!L66</f>
        <v>42583120.240000002</v>
      </c>
      <c r="O66" s="1">
        <f>Input!M66</f>
        <v>8187598.0300000003</v>
      </c>
      <c r="P66" s="1">
        <f>Input!N66</f>
        <v>4517437</v>
      </c>
      <c r="Q66" s="1">
        <f>Input!O66</f>
        <v>310559.25</v>
      </c>
      <c r="R66">
        <f>Input!P66</f>
        <v>218.06</v>
      </c>
      <c r="S66" s="1">
        <f>Input!Q66</f>
        <v>7329682</v>
      </c>
      <c r="T66" s="1">
        <f>Input!R66</f>
        <v>178666.27</v>
      </c>
    </row>
    <row r="67" spans="1:20" x14ac:dyDescent="0.45">
      <c r="A67">
        <f t="shared" ref="A67:A130" si="3">D67*100+C67</f>
        <v>201112</v>
      </c>
      <c r="B67">
        <f t="shared" si="2"/>
        <v>0</v>
      </c>
      <c r="C67">
        <f>Input!A67</f>
        <v>12</v>
      </c>
      <c r="D67">
        <f>Input!B67</f>
        <v>2011</v>
      </c>
      <c r="E67" t="str">
        <f>Input!C67</f>
        <v>NFG</v>
      </c>
      <c r="F67">
        <f>Input!D67</f>
        <v>3120</v>
      </c>
      <c r="G67">
        <f>Input!E67</f>
        <v>464397</v>
      </c>
      <c r="H67">
        <f>Input!F67</f>
        <v>24748</v>
      </c>
      <c r="I67">
        <f>Input!G67</f>
        <v>17416</v>
      </c>
      <c r="J67">
        <f>Input!H67</f>
        <v>209</v>
      </c>
      <c r="K67">
        <f>Input!I67</f>
        <v>4.5004597360000002E-2</v>
      </c>
      <c r="L67">
        <f>Input!J67</f>
        <v>19979</v>
      </c>
      <c r="M67">
        <f>Input!K67</f>
        <v>1227</v>
      </c>
      <c r="N67" s="1">
        <f>Input!L67</f>
        <v>43785925.630000003</v>
      </c>
      <c r="O67" s="1">
        <f>Input!M67</f>
        <v>14320186.470000001</v>
      </c>
      <c r="P67" s="1">
        <f>Input!N67</f>
        <v>6530176.2699999996</v>
      </c>
      <c r="Q67" s="1">
        <f>Input!O67</f>
        <v>149187.48000000001</v>
      </c>
      <c r="R67">
        <f>Input!P67</f>
        <v>94.29</v>
      </c>
      <c r="S67" s="1">
        <f>Input!Q67</f>
        <v>11887324.49</v>
      </c>
      <c r="T67" s="1">
        <f>Input!R67</f>
        <v>-376954.11</v>
      </c>
    </row>
    <row r="68" spans="1:20" x14ac:dyDescent="0.45">
      <c r="A68">
        <f t="shared" si="3"/>
        <v>201112</v>
      </c>
      <c r="B68">
        <f t="shared" si="2"/>
        <v>1</v>
      </c>
      <c r="C68">
        <f>Input!A68</f>
        <v>12</v>
      </c>
      <c r="D68">
        <f>Input!B68</f>
        <v>2011</v>
      </c>
      <c r="E68" t="str">
        <f>Input!C68</f>
        <v>NGrid-LI</v>
      </c>
      <c r="F68">
        <f>Input!D68</f>
        <v>1003</v>
      </c>
      <c r="G68">
        <f>Input!E68</f>
        <v>510026</v>
      </c>
      <c r="H68">
        <f>Input!F68</f>
        <v>64486</v>
      </c>
      <c r="I68">
        <f>Input!G68</f>
        <v>2157</v>
      </c>
      <c r="J68">
        <f>Input!H68</f>
        <v>169</v>
      </c>
      <c r="K68">
        <f>Input!I68</f>
        <v>3.3135565637999999E-2</v>
      </c>
      <c r="L68">
        <f>Input!J68</f>
        <v>21389</v>
      </c>
      <c r="M68">
        <f>Input!K68</f>
        <v>1156</v>
      </c>
      <c r="N68" s="1">
        <f>Input!L68</f>
        <v>55722190</v>
      </c>
      <c r="O68" s="1">
        <f>Input!M68</f>
        <v>29469162</v>
      </c>
      <c r="P68" s="1">
        <f>Input!N68</f>
        <v>1320479</v>
      </c>
      <c r="Q68" s="1">
        <f>Input!O68</f>
        <v>249801</v>
      </c>
      <c r="R68">
        <f>Input!P68</f>
        <v>109.25</v>
      </c>
      <c r="S68" s="1">
        <f>Input!Q68</f>
        <v>18572691</v>
      </c>
      <c r="T68" s="1">
        <f>Input!R68</f>
        <v>1041194</v>
      </c>
    </row>
    <row r="69" spans="1:20" x14ac:dyDescent="0.45">
      <c r="A69">
        <f t="shared" si="3"/>
        <v>201112</v>
      </c>
      <c r="B69">
        <f t="shared" si="2"/>
        <v>0</v>
      </c>
      <c r="C69">
        <f>Input!A69</f>
        <v>12</v>
      </c>
      <c r="D69">
        <f>Input!B69</f>
        <v>2011</v>
      </c>
      <c r="E69" t="str">
        <f>Input!C69</f>
        <v>RG&amp;E</v>
      </c>
      <c r="F69">
        <f>Input!D69</f>
        <v>1007</v>
      </c>
      <c r="G69">
        <f>Input!E69</f>
        <v>609378</v>
      </c>
      <c r="H69">
        <f>Input!F69</f>
        <v>62927</v>
      </c>
      <c r="I69">
        <f>Input!G69</f>
        <v>41438</v>
      </c>
      <c r="J69">
        <f>Input!H69</f>
        <v>374</v>
      </c>
      <c r="K69">
        <f>Input!I69</f>
        <v>6.1374056825000002E-2</v>
      </c>
      <c r="L69">
        <f>Input!J69</f>
        <v>40931</v>
      </c>
      <c r="M69">
        <f>Input!K69</f>
        <v>2699</v>
      </c>
      <c r="N69" s="1">
        <f>Input!L69</f>
        <v>48228586.5</v>
      </c>
      <c r="O69" s="1">
        <f>Input!M69</f>
        <v>42161214.43</v>
      </c>
      <c r="P69" s="1">
        <f>Input!N69</f>
        <v>8830205.7699999996</v>
      </c>
      <c r="Q69" s="1">
        <f>Input!O69</f>
        <v>161481.74</v>
      </c>
      <c r="R69">
        <f>Input!P69</f>
        <v>79.14</v>
      </c>
      <c r="S69" s="1">
        <f>Input!Q69</f>
        <v>35504144.170000002</v>
      </c>
      <c r="T69" s="1">
        <f>Input!R69</f>
        <v>869197.98</v>
      </c>
    </row>
    <row r="70" spans="1:20" x14ac:dyDescent="0.45">
      <c r="A70">
        <f t="shared" si="3"/>
        <v>201112</v>
      </c>
      <c r="B70">
        <f t="shared" si="2"/>
        <v>1</v>
      </c>
      <c r="C70">
        <f>Input!A70</f>
        <v>12</v>
      </c>
      <c r="D70">
        <f>Input!B70</f>
        <v>2011</v>
      </c>
      <c r="E70" t="str">
        <f>Input!C70</f>
        <v>NGrid-NY</v>
      </c>
      <c r="F70">
        <f>Input!D70</f>
        <v>3010</v>
      </c>
      <c r="G70">
        <f>Input!E70</f>
        <v>941719</v>
      </c>
      <c r="H70">
        <f>Input!F70</f>
        <v>151288</v>
      </c>
      <c r="I70">
        <f>Input!G70</f>
        <v>67749</v>
      </c>
      <c r="J70">
        <f>Input!H70</f>
        <v>2244</v>
      </c>
      <c r="K70">
        <f>Input!I70</f>
        <v>0.23828764206700001</v>
      </c>
      <c r="L70">
        <f>Input!J70</f>
        <v>27162</v>
      </c>
      <c r="M70">
        <f>Input!K70</f>
        <v>5300</v>
      </c>
      <c r="N70" s="1">
        <f>Input!L70</f>
        <v>99340193.060000002</v>
      </c>
      <c r="O70" s="1">
        <f>Input!M70</f>
        <v>56272984</v>
      </c>
      <c r="P70" s="1">
        <f>Input!N70</f>
        <v>36639532.939999998</v>
      </c>
      <c r="Q70" s="1">
        <f>Input!O70</f>
        <v>1171206.79</v>
      </c>
      <c r="R70">
        <f>Input!P70</f>
        <v>105.49</v>
      </c>
      <c r="S70" s="1">
        <f>Input!Q70</f>
        <v>19882374.420000002</v>
      </c>
      <c r="T70" s="1">
        <f>Input!R70</f>
        <v>1290862.79</v>
      </c>
    </row>
    <row r="71" spans="1:20" x14ac:dyDescent="0.45">
      <c r="A71">
        <f t="shared" si="3"/>
        <v>201112</v>
      </c>
      <c r="B71">
        <f t="shared" si="2"/>
        <v>0</v>
      </c>
      <c r="C71">
        <f>Input!A71</f>
        <v>12</v>
      </c>
      <c r="D71">
        <f>Input!B71</f>
        <v>2011</v>
      </c>
      <c r="E71" t="str">
        <f>Input!C71</f>
        <v>NYSEG</v>
      </c>
      <c r="F71">
        <f>Input!D71</f>
        <v>1005</v>
      </c>
      <c r="G71">
        <f>Input!E71</f>
        <v>991455</v>
      </c>
      <c r="H71">
        <f>Input!F71</f>
        <v>100381</v>
      </c>
      <c r="I71">
        <f>Input!G71</f>
        <v>75935</v>
      </c>
      <c r="J71">
        <f>Input!H71</f>
        <v>488</v>
      </c>
      <c r="K71">
        <f>Input!I71</f>
        <v>4.9220589941000002E-2</v>
      </c>
      <c r="L71">
        <f>Input!J71</f>
        <v>62362</v>
      </c>
      <c r="M71">
        <f>Input!K71</f>
        <v>3988</v>
      </c>
      <c r="N71" s="1">
        <f>Input!L71</f>
        <v>74606365.489999995</v>
      </c>
      <c r="O71" s="1">
        <f>Input!M71</f>
        <v>33625641.869999997</v>
      </c>
      <c r="P71" s="1">
        <f>Input!N71</f>
        <v>12750936.050000001</v>
      </c>
      <c r="Q71" s="1">
        <f>Input!O71</f>
        <v>198986.81</v>
      </c>
      <c r="R71">
        <f>Input!P71</f>
        <v>75.25</v>
      </c>
      <c r="S71" s="1">
        <f>Input!Q71</f>
        <v>31365580.550000001</v>
      </c>
      <c r="T71" s="1">
        <f>Input!R71</f>
        <v>983800.99</v>
      </c>
    </row>
    <row r="72" spans="1:20" x14ac:dyDescent="0.45">
      <c r="A72">
        <f t="shared" si="3"/>
        <v>201112</v>
      </c>
      <c r="B72">
        <f t="shared" si="2"/>
        <v>1</v>
      </c>
      <c r="C72">
        <f>Input!A72</f>
        <v>12</v>
      </c>
      <c r="D72">
        <f>Input!B72</f>
        <v>2011</v>
      </c>
      <c r="E72" t="str">
        <f>Input!C72</f>
        <v>NGrid-Upstate</v>
      </c>
      <c r="F72">
        <f>Input!D72</f>
        <v>1004</v>
      </c>
      <c r="G72">
        <f>Input!E72</f>
        <v>1451929</v>
      </c>
      <c r="H72">
        <f>Input!F72</f>
        <v>230115</v>
      </c>
      <c r="I72">
        <f>Input!G72</f>
        <v>101177</v>
      </c>
      <c r="J72">
        <f>Input!H72</f>
        <v>551</v>
      </c>
      <c r="K72">
        <f>Input!I72</f>
        <v>3.7949514060000002E-2</v>
      </c>
      <c r="L72">
        <f>Input!J72</f>
        <v>80299</v>
      </c>
      <c r="M72">
        <f>Input!K72</f>
        <v>9127</v>
      </c>
      <c r="N72" s="1">
        <f>Input!L72</f>
        <v>200120626.81</v>
      </c>
      <c r="O72" s="1">
        <f>Input!M72</f>
        <v>209255229.09999999</v>
      </c>
      <c r="P72" s="1">
        <f>Input!N72</f>
        <v>56597051.939999998</v>
      </c>
      <c r="Q72" s="1">
        <f>Input!O72</f>
        <v>811771.73</v>
      </c>
      <c r="R72">
        <f>Input!P72</f>
        <v>137.83000000000001</v>
      </c>
      <c r="S72" s="1">
        <f>Input!Q72</f>
        <v>72881262.159999996</v>
      </c>
      <c r="T72" s="1">
        <f>Input!R72</f>
        <v>5797622.5199999996</v>
      </c>
    </row>
    <row r="73" spans="1:20" x14ac:dyDescent="0.45">
      <c r="A73">
        <f t="shared" si="3"/>
        <v>201112</v>
      </c>
      <c r="B73">
        <f t="shared" si="2"/>
        <v>0</v>
      </c>
      <c r="C73">
        <f>Input!A73</f>
        <v>12</v>
      </c>
      <c r="D73">
        <f>Input!B73</f>
        <v>2011</v>
      </c>
      <c r="E73" t="str">
        <f>Input!C73</f>
        <v>CE</v>
      </c>
      <c r="F73">
        <f>Input!D73</f>
        <v>1002</v>
      </c>
      <c r="G73">
        <f>Input!E73</f>
        <v>2874562</v>
      </c>
      <c r="H73">
        <f>Input!F73</f>
        <v>302479</v>
      </c>
      <c r="I73">
        <f>Input!G73</f>
        <v>232953</v>
      </c>
      <c r="J73">
        <f>Input!H73</f>
        <v>3739</v>
      </c>
      <c r="K73">
        <f>Input!I73</f>
        <v>0.130071990098</v>
      </c>
      <c r="L73">
        <f>Input!J73</f>
        <v>175695</v>
      </c>
      <c r="M73">
        <f>Input!K73</f>
        <v>6705</v>
      </c>
      <c r="N73" s="1">
        <f>Input!L73</f>
        <v>308002238.55000001</v>
      </c>
      <c r="O73" s="1">
        <f>Input!M73</f>
        <v>236481043.78999999</v>
      </c>
      <c r="P73" s="1">
        <f>Input!N73</f>
        <v>81992980.75</v>
      </c>
      <c r="Q73" s="1">
        <f>Input!O73</f>
        <v>4030000</v>
      </c>
      <c r="R73">
        <f>Input!P73</f>
        <v>107.15</v>
      </c>
      <c r="S73" s="1">
        <f>Input!Q73</f>
        <v>87559173</v>
      </c>
      <c r="T73" s="1">
        <f>Input!R73</f>
        <v>4251435.13</v>
      </c>
    </row>
    <row r="74" spans="1:20" x14ac:dyDescent="0.45">
      <c r="A74">
        <f t="shared" si="3"/>
        <v>201203</v>
      </c>
      <c r="B74">
        <f t="shared" ref="B74:B137" si="4">IF(E74="Ngrid-LI",1,IF(E74="Ngrid-NY",1,IF(E74="NGrid-Upstate",1,0)))</f>
        <v>0</v>
      </c>
      <c r="C74">
        <f>Input!A74</f>
        <v>3</v>
      </c>
      <c r="D74">
        <f>Input!B74</f>
        <v>2012</v>
      </c>
      <c r="E74" t="str">
        <f>Input!C74</f>
        <v>CH</v>
      </c>
      <c r="F74">
        <f>Input!D74</f>
        <v>1001</v>
      </c>
      <c r="G74">
        <f>Input!E74</f>
        <v>231891</v>
      </c>
      <c r="H74">
        <f>Input!F74</f>
        <v>21766</v>
      </c>
      <c r="I74">
        <f>Input!G74</f>
        <v>23750</v>
      </c>
      <c r="J74">
        <f>Input!H74</f>
        <v>574</v>
      </c>
      <c r="K74">
        <f>Input!I74</f>
        <v>0.24753008956799999</v>
      </c>
      <c r="L74">
        <f>Input!J74</f>
        <v>2778</v>
      </c>
      <c r="M74">
        <f>Input!K74</f>
        <v>1026</v>
      </c>
      <c r="N74" s="1">
        <f>Input!L74</f>
        <v>32897328</v>
      </c>
      <c r="O74" s="1">
        <f>Input!M74</f>
        <v>11585863</v>
      </c>
      <c r="P74" s="1">
        <f>Input!N74</f>
        <v>10650793</v>
      </c>
      <c r="Q74" s="1">
        <f>Input!O74</f>
        <v>457794.09</v>
      </c>
      <c r="R74">
        <f>Input!P74</f>
        <v>141.87</v>
      </c>
      <c r="S74" s="1">
        <f>Input!Q74</f>
        <v>4024566.29</v>
      </c>
      <c r="T74" s="1">
        <f>Input!R74</f>
        <v>559402</v>
      </c>
    </row>
    <row r="75" spans="1:20" x14ac:dyDescent="0.45">
      <c r="A75">
        <f t="shared" si="3"/>
        <v>201203</v>
      </c>
      <c r="B75">
        <f t="shared" si="4"/>
        <v>0</v>
      </c>
      <c r="C75">
        <f>Input!A75</f>
        <v>3</v>
      </c>
      <c r="D75">
        <f>Input!B75</f>
        <v>2012</v>
      </c>
      <c r="E75" t="str">
        <f>Input!C75</f>
        <v>OR</v>
      </c>
      <c r="F75">
        <f>Input!D75</f>
        <v>1006</v>
      </c>
      <c r="G75">
        <f>Input!E75</f>
        <v>195442</v>
      </c>
      <c r="H75">
        <f>Input!F75</f>
        <v>16052</v>
      </c>
      <c r="I75">
        <f>Input!G75</f>
        <v>18009</v>
      </c>
      <c r="J75">
        <f>Input!H75</f>
        <v>527</v>
      </c>
      <c r="K75">
        <f>Input!I75</f>
        <v>0.26964521443700001</v>
      </c>
      <c r="L75">
        <f>Input!J75</f>
        <v>7053</v>
      </c>
      <c r="M75">
        <f>Input!K75</f>
        <v>7</v>
      </c>
      <c r="N75" s="1">
        <f>Input!L75</f>
        <v>44271285.579999998</v>
      </c>
      <c r="O75" s="1">
        <f>Input!M75</f>
        <v>7822924.8799999999</v>
      </c>
      <c r="P75" s="1">
        <f>Input!N75</f>
        <v>6485714</v>
      </c>
      <c r="Q75" s="1">
        <f>Input!O75</f>
        <v>462924.31</v>
      </c>
      <c r="R75">
        <f>Input!P75</f>
        <v>226.52</v>
      </c>
      <c r="S75" s="1">
        <f>Input!Q75</f>
        <v>7300603</v>
      </c>
      <c r="T75" s="1">
        <f>Input!R75</f>
        <v>272954.59000000003</v>
      </c>
    </row>
    <row r="76" spans="1:20" x14ac:dyDescent="0.45">
      <c r="A76">
        <f t="shared" si="3"/>
        <v>201203</v>
      </c>
      <c r="B76">
        <f t="shared" si="4"/>
        <v>0</v>
      </c>
      <c r="C76">
        <f>Input!A76</f>
        <v>3</v>
      </c>
      <c r="D76">
        <f>Input!B76</f>
        <v>2012</v>
      </c>
      <c r="E76" t="str">
        <f>Input!C76</f>
        <v>NFG</v>
      </c>
      <c r="F76">
        <f>Input!D76</f>
        <v>3120</v>
      </c>
      <c r="G76">
        <f>Input!E76</f>
        <v>467248</v>
      </c>
      <c r="H76">
        <f>Input!F76</f>
        <v>19398</v>
      </c>
      <c r="I76">
        <f>Input!G76</f>
        <v>20592</v>
      </c>
      <c r="J76">
        <f>Input!H76</f>
        <v>346</v>
      </c>
      <c r="K76">
        <f>Input!I76</f>
        <v>7.4050611239000003E-2</v>
      </c>
      <c r="L76">
        <f>Input!J76</f>
        <v>16749</v>
      </c>
      <c r="M76">
        <f>Input!K76</f>
        <v>1505</v>
      </c>
      <c r="N76" s="1">
        <f>Input!L76</f>
        <v>48766160.909999996</v>
      </c>
      <c r="O76" s="1">
        <f>Input!M76</f>
        <v>11493788.51</v>
      </c>
      <c r="P76" s="1">
        <f>Input!N76</f>
        <v>8161132.3600000003</v>
      </c>
      <c r="Q76" s="1">
        <f>Input!O76</f>
        <v>359415.37</v>
      </c>
      <c r="R76">
        <f>Input!P76</f>
        <v>104.37</v>
      </c>
      <c r="S76" s="1">
        <f>Input!Q76</f>
        <v>8875108.3699999992</v>
      </c>
      <c r="T76" s="1">
        <f>Input!R76</f>
        <v>-44706.16</v>
      </c>
    </row>
    <row r="77" spans="1:20" x14ac:dyDescent="0.45">
      <c r="A77">
        <f t="shared" si="3"/>
        <v>201203</v>
      </c>
      <c r="B77">
        <f t="shared" si="4"/>
        <v>1</v>
      </c>
      <c r="C77">
        <f>Input!A77</f>
        <v>3</v>
      </c>
      <c r="D77">
        <f>Input!B77</f>
        <v>2012</v>
      </c>
      <c r="E77" t="str">
        <f>Input!C77</f>
        <v>NGrid-LI</v>
      </c>
      <c r="F77">
        <f>Input!D77</f>
        <v>1003</v>
      </c>
      <c r="G77">
        <f>Input!E77</f>
        <v>511536</v>
      </c>
      <c r="H77">
        <f>Input!F77</f>
        <v>57050</v>
      </c>
      <c r="I77">
        <f>Input!G77</f>
        <v>2164</v>
      </c>
      <c r="J77">
        <f>Input!H77</f>
        <v>457</v>
      </c>
      <c r="K77">
        <f>Input!I77</f>
        <v>8.9338775765999995E-2</v>
      </c>
      <c r="L77">
        <f>Input!J77</f>
        <v>20704</v>
      </c>
      <c r="M77">
        <f>Input!K77</f>
        <v>868</v>
      </c>
      <c r="N77" s="1">
        <f>Input!L77</f>
        <v>66574024</v>
      </c>
      <c r="O77" s="1">
        <f>Input!M77</f>
        <v>29075551</v>
      </c>
      <c r="P77" s="1">
        <f>Input!N77</f>
        <v>1355775</v>
      </c>
      <c r="Q77" s="1">
        <f>Input!O77</f>
        <v>589079</v>
      </c>
      <c r="R77">
        <f>Input!P77</f>
        <v>130.15</v>
      </c>
      <c r="S77" s="1">
        <f>Input!Q77</f>
        <v>18272079</v>
      </c>
      <c r="T77" s="1">
        <f>Input!R77</f>
        <v>569651</v>
      </c>
    </row>
    <row r="78" spans="1:20" x14ac:dyDescent="0.45">
      <c r="A78">
        <f t="shared" si="3"/>
        <v>201203</v>
      </c>
      <c r="B78">
        <f t="shared" si="4"/>
        <v>0</v>
      </c>
      <c r="C78">
        <f>Input!A78</f>
        <v>3</v>
      </c>
      <c r="D78">
        <f>Input!B78</f>
        <v>2012</v>
      </c>
      <c r="E78" t="str">
        <f>Input!C78</f>
        <v>RG&amp;E</v>
      </c>
      <c r="F78">
        <f>Input!D78</f>
        <v>1007</v>
      </c>
      <c r="G78">
        <f>Input!E78</f>
        <v>609812</v>
      </c>
      <c r="H78">
        <f>Input!F78</f>
        <v>65796</v>
      </c>
      <c r="I78">
        <f>Input!G78</f>
        <v>46293</v>
      </c>
      <c r="J78">
        <f>Input!H78</f>
        <v>939</v>
      </c>
      <c r="K78">
        <f>Input!I78</f>
        <v>0.15398188294099999</v>
      </c>
      <c r="L78">
        <f>Input!J78</f>
        <v>42966</v>
      </c>
      <c r="M78">
        <f>Input!K78</f>
        <v>2296</v>
      </c>
      <c r="N78" s="1">
        <f>Input!L78</f>
        <v>50887563</v>
      </c>
      <c r="O78" s="1">
        <f>Input!M78</f>
        <v>41172185.170000002</v>
      </c>
      <c r="P78" s="1">
        <f>Input!N78</f>
        <v>12502034</v>
      </c>
      <c r="Q78" s="1">
        <f>Input!O78</f>
        <v>909531.17</v>
      </c>
      <c r="R78">
        <f>Input!P78</f>
        <v>83.45</v>
      </c>
      <c r="S78" s="1">
        <f>Input!Q78</f>
        <v>36971775.090000004</v>
      </c>
      <c r="T78" s="1">
        <f>Input!R78</f>
        <v>1263674.43</v>
      </c>
    </row>
    <row r="79" spans="1:20" x14ac:dyDescent="0.45">
      <c r="A79">
        <f t="shared" si="3"/>
        <v>201203</v>
      </c>
      <c r="B79">
        <f t="shared" si="4"/>
        <v>1</v>
      </c>
      <c r="C79">
        <f>Input!A79</f>
        <v>3</v>
      </c>
      <c r="D79">
        <f>Input!B79</f>
        <v>2012</v>
      </c>
      <c r="E79" t="str">
        <f>Input!C79</f>
        <v>NGrid-NY</v>
      </c>
      <c r="F79">
        <f>Input!D79</f>
        <v>3010</v>
      </c>
      <c r="G79">
        <f>Input!E79</f>
        <v>942316</v>
      </c>
      <c r="H79">
        <f>Input!F79</f>
        <v>138414</v>
      </c>
      <c r="I79">
        <f>Input!G79</f>
        <v>78636</v>
      </c>
      <c r="J79">
        <f>Input!H79</f>
        <v>2052</v>
      </c>
      <c r="K79">
        <f>Input!I79</f>
        <v>0.21776134545100001</v>
      </c>
      <c r="L79">
        <f>Input!J79</f>
        <v>24076</v>
      </c>
      <c r="M79">
        <f>Input!K79</f>
        <v>4481</v>
      </c>
      <c r="N79" s="1">
        <f>Input!L79</f>
        <v>116851239.47</v>
      </c>
      <c r="O79" s="1">
        <f>Input!M79</f>
        <v>59740972</v>
      </c>
      <c r="P79" s="1">
        <f>Input!N79</f>
        <v>54222297.119999997</v>
      </c>
      <c r="Q79" s="1">
        <f>Input!O79</f>
        <v>976654.6</v>
      </c>
      <c r="R79">
        <f>Input!P79</f>
        <v>124</v>
      </c>
      <c r="S79" s="1">
        <f>Input!Q79</f>
        <v>18511253.16</v>
      </c>
      <c r="T79" s="1">
        <f>Input!R79</f>
        <v>922495.15</v>
      </c>
    </row>
    <row r="80" spans="1:20" x14ac:dyDescent="0.45">
      <c r="A80">
        <f t="shared" si="3"/>
        <v>201203</v>
      </c>
      <c r="B80">
        <f t="shared" si="4"/>
        <v>0</v>
      </c>
      <c r="C80">
        <f>Input!A80</f>
        <v>3</v>
      </c>
      <c r="D80">
        <f>Input!B80</f>
        <v>2012</v>
      </c>
      <c r="E80" t="str">
        <f>Input!C80</f>
        <v>NYSEG</v>
      </c>
      <c r="F80">
        <f>Input!D80</f>
        <v>1005</v>
      </c>
      <c r="G80">
        <f>Input!E80</f>
        <v>991576</v>
      </c>
      <c r="H80">
        <f>Input!F80</f>
        <v>107681</v>
      </c>
      <c r="I80">
        <f>Input!G80</f>
        <v>79984</v>
      </c>
      <c r="J80">
        <f>Input!H80</f>
        <v>1069</v>
      </c>
      <c r="K80">
        <f>Input!I80</f>
        <v>0.107808176075</v>
      </c>
      <c r="L80">
        <f>Input!J80</f>
        <v>64030</v>
      </c>
      <c r="M80">
        <f>Input!K80</f>
        <v>3337</v>
      </c>
      <c r="N80" s="1">
        <f>Input!L80</f>
        <v>74778014</v>
      </c>
      <c r="O80" s="1">
        <f>Input!M80</f>
        <v>31907998.530000001</v>
      </c>
      <c r="P80" s="1">
        <f>Input!N80</f>
        <v>16777803.739999998</v>
      </c>
      <c r="Q80" s="1">
        <f>Input!O80</f>
        <v>628753.31000000006</v>
      </c>
      <c r="R80">
        <f>Input!P80</f>
        <v>75.41</v>
      </c>
      <c r="S80" s="1">
        <f>Input!Q80</f>
        <v>31316138.760000002</v>
      </c>
      <c r="T80" s="1">
        <f>Input!R80</f>
        <v>749890.5</v>
      </c>
    </row>
    <row r="81" spans="1:20" x14ac:dyDescent="0.45">
      <c r="A81">
        <f t="shared" si="3"/>
        <v>201203</v>
      </c>
      <c r="B81">
        <f t="shared" si="4"/>
        <v>1</v>
      </c>
      <c r="C81">
        <f>Input!A81</f>
        <v>3</v>
      </c>
      <c r="D81">
        <f>Input!B81</f>
        <v>2012</v>
      </c>
      <c r="E81" t="str">
        <f>Input!C81</f>
        <v>NGrid-Upstate</v>
      </c>
      <c r="F81">
        <f>Input!D81</f>
        <v>1004</v>
      </c>
      <c r="G81">
        <f>Input!E81</f>
        <v>1459558</v>
      </c>
      <c r="H81">
        <f>Input!F81</f>
        <v>208115</v>
      </c>
      <c r="I81">
        <f>Input!G81</f>
        <v>105021</v>
      </c>
      <c r="J81">
        <f>Input!H81</f>
        <v>3247</v>
      </c>
      <c r="K81">
        <f>Input!I81</f>
        <v>0.22246460914899999</v>
      </c>
      <c r="L81">
        <f>Input!J81</f>
        <v>80740</v>
      </c>
      <c r="M81">
        <f>Input!K81</f>
        <v>6110</v>
      </c>
      <c r="N81" s="1">
        <f>Input!L81</f>
        <v>188392700.13999999</v>
      </c>
      <c r="O81" s="1">
        <f>Input!M81</f>
        <v>209322711.16999999</v>
      </c>
      <c r="P81" s="1">
        <f>Input!N81</f>
        <v>65969314.560000002</v>
      </c>
      <c r="Q81" s="1">
        <f>Input!O81</f>
        <v>4612968.96</v>
      </c>
      <c r="R81">
        <f>Input!P81</f>
        <v>129.08000000000001</v>
      </c>
      <c r="S81" s="1">
        <f>Input!Q81</f>
        <v>78834320.040000007</v>
      </c>
      <c r="T81" s="1">
        <f>Input!R81</f>
        <v>2209067.2999999998</v>
      </c>
    </row>
    <row r="82" spans="1:20" x14ac:dyDescent="0.45">
      <c r="A82">
        <f t="shared" si="3"/>
        <v>201203</v>
      </c>
      <c r="B82">
        <f t="shared" si="4"/>
        <v>0</v>
      </c>
      <c r="C82">
        <f>Input!A82</f>
        <v>3</v>
      </c>
      <c r="D82">
        <f>Input!B82</f>
        <v>2012</v>
      </c>
      <c r="E82" t="str">
        <f>Input!C82</f>
        <v>CE</v>
      </c>
      <c r="F82">
        <f>Input!D82</f>
        <v>1002</v>
      </c>
      <c r="G82">
        <f>Input!E82</f>
        <v>2879469</v>
      </c>
      <c r="H82">
        <f>Input!F82</f>
        <v>274045</v>
      </c>
      <c r="I82">
        <f>Input!G82</f>
        <v>219436</v>
      </c>
      <c r="J82">
        <f>Input!H82</f>
        <v>7259</v>
      </c>
      <c r="K82">
        <f>Input!I82</f>
        <v>0.25209509114400003</v>
      </c>
      <c r="L82">
        <f>Input!J82</f>
        <v>159101</v>
      </c>
      <c r="M82">
        <f>Input!K82</f>
        <v>4438</v>
      </c>
      <c r="N82" s="1">
        <f>Input!L82</f>
        <v>300990249.51999998</v>
      </c>
      <c r="O82" s="1">
        <f>Input!M82</f>
        <v>216707643.25999999</v>
      </c>
      <c r="P82" s="1">
        <f>Input!N82</f>
        <v>80448527.430000007</v>
      </c>
      <c r="Q82" s="1">
        <f>Input!O82</f>
        <v>6865000</v>
      </c>
      <c r="R82">
        <f>Input!P82</f>
        <v>104.53</v>
      </c>
      <c r="S82" s="1">
        <f>Input!Q82</f>
        <v>80840893.469999999</v>
      </c>
      <c r="T82" s="1">
        <f>Input!R82</f>
        <v>3792723.67</v>
      </c>
    </row>
    <row r="83" spans="1:20" x14ac:dyDescent="0.45">
      <c r="A83">
        <f t="shared" si="3"/>
        <v>201206</v>
      </c>
      <c r="B83">
        <f t="shared" si="4"/>
        <v>0</v>
      </c>
      <c r="C83">
        <f>Input!A83</f>
        <v>6</v>
      </c>
      <c r="D83">
        <f>Input!B83</f>
        <v>2012</v>
      </c>
      <c r="E83" t="str">
        <f>Input!C83</f>
        <v>CH</v>
      </c>
      <c r="F83">
        <f>Input!D83</f>
        <v>1001</v>
      </c>
      <c r="G83">
        <f>Input!E83</f>
        <v>229198</v>
      </c>
      <c r="H83">
        <f>Input!F83</f>
        <v>21789</v>
      </c>
      <c r="I83">
        <f>Input!G83</f>
        <v>24035</v>
      </c>
      <c r="J83">
        <f>Input!H83</f>
        <v>1670</v>
      </c>
      <c r="K83">
        <f>Input!I83</f>
        <v>0.728627649456</v>
      </c>
      <c r="L83">
        <f>Input!J83</f>
        <v>2866</v>
      </c>
      <c r="M83">
        <f>Input!K83</f>
        <v>755</v>
      </c>
      <c r="N83" s="1">
        <f>Input!L83</f>
        <v>24357418</v>
      </c>
      <c r="O83" s="1">
        <f>Input!M83</f>
        <v>11267871</v>
      </c>
      <c r="P83" s="1">
        <f>Input!N83</f>
        <v>8754098</v>
      </c>
      <c r="Q83" s="1">
        <f>Input!O83</f>
        <v>1234062</v>
      </c>
      <c r="R83">
        <f>Input!P83</f>
        <v>106.27</v>
      </c>
      <c r="S83" s="1">
        <f>Input!Q83</f>
        <v>3832085</v>
      </c>
      <c r="T83" s="1">
        <f>Input!R83</f>
        <v>299122.39</v>
      </c>
    </row>
    <row r="84" spans="1:20" x14ac:dyDescent="0.45">
      <c r="A84">
        <f t="shared" si="3"/>
        <v>201206</v>
      </c>
      <c r="B84">
        <f t="shared" si="4"/>
        <v>0</v>
      </c>
      <c r="C84">
        <f>Input!A84</f>
        <v>6</v>
      </c>
      <c r="D84">
        <f>Input!B84</f>
        <v>2012</v>
      </c>
      <c r="E84" t="str">
        <f>Input!C84</f>
        <v>OR</v>
      </c>
      <c r="F84">
        <f>Input!D84</f>
        <v>1006</v>
      </c>
      <c r="G84">
        <f>Input!E84</f>
        <v>195739</v>
      </c>
      <c r="H84">
        <f>Input!F84</f>
        <v>15730</v>
      </c>
      <c r="I84">
        <f>Input!G84</f>
        <v>16205</v>
      </c>
      <c r="J84">
        <f>Input!H84</f>
        <v>848</v>
      </c>
      <c r="K84">
        <f>Input!I84</f>
        <v>0.43322996439099998</v>
      </c>
      <c r="L84">
        <f>Input!J84</f>
        <v>7211</v>
      </c>
      <c r="M84">
        <f>Input!K84</f>
        <v>92</v>
      </c>
      <c r="N84" s="1">
        <f>Input!L84</f>
        <v>29533377</v>
      </c>
      <c r="O84" s="1">
        <f>Input!M84</f>
        <v>7316143</v>
      </c>
      <c r="P84" s="1">
        <f>Input!N84</f>
        <v>3976089</v>
      </c>
      <c r="Q84" s="1">
        <f>Input!O84</f>
        <v>720443</v>
      </c>
      <c r="R84">
        <f>Input!P84</f>
        <v>150.88</v>
      </c>
      <c r="S84" s="1">
        <f>Input!Q84</f>
        <v>7340316</v>
      </c>
      <c r="T84" s="1">
        <f>Input!R84</f>
        <v>221275</v>
      </c>
    </row>
    <row r="85" spans="1:20" x14ac:dyDescent="0.45">
      <c r="A85">
        <f t="shared" si="3"/>
        <v>201206</v>
      </c>
      <c r="B85">
        <f t="shared" si="4"/>
        <v>0</v>
      </c>
      <c r="C85">
        <f>Input!A85</f>
        <v>6</v>
      </c>
      <c r="D85">
        <f>Input!B85</f>
        <v>2012</v>
      </c>
      <c r="E85" t="str">
        <f>Input!C85</f>
        <v>NFG</v>
      </c>
      <c r="F85">
        <f>Input!D85</f>
        <v>3120</v>
      </c>
      <c r="G85">
        <f>Input!E85</f>
        <v>464205</v>
      </c>
      <c r="H85">
        <f>Input!F85</f>
        <v>20746</v>
      </c>
      <c r="I85">
        <f>Input!G85</f>
        <v>17496</v>
      </c>
      <c r="J85">
        <f>Input!H85</f>
        <v>2971</v>
      </c>
      <c r="K85">
        <f>Input!I85</f>
        <v>0.64001895714199997</v>
      </c>
      <c r="L85">
        <f>Input!J85</f>
        <v>17668</v>
      </c>
      <c r="M85">
        <f>Input!K85</f>
        <v>2862</v>
      </c>
      <c r="N85" s="1">
        <f>Input!L85</f>
        <v>15583026.869999999</v>
      </c>
      <c r="O85" s="1">
        <f>Input!M85</f>
        <v>8750544.6799999997</v>
      </c>
      <c r="P85" s="1">
        <f>Input!N85</f>
        <v>5122615.13</v>
      </c>
      <c r="Q85" s="1">
        <f>Input!O85</f>
        <v>1481681.93</v>
      </c>
      <c r="R85">
        <f>Input!P85</f>
        <v>33.57</v>
      </c>
      <c r="S85" s="1">
        <f>Input!Q85</f>
        <v>7537530</v>
      </c>
      <c r="T85" s="1">
        <f>Input!R85</f>
        <v>1850316.3</v>
      </c>
    </row>
    <row r="86" spans="1:20" x14ac:dyDescent="0.45">
      <c r="A86">
        <f t="shared" si="3"/>
        <v>201206</v>
      </c>
      <c r="B86">
        <f t="shared" si="4"/>
        <v>1</v>
      </c>
      <c r="C86">
        <f>Input!A86</f>
        <v>6</v>
      </c>
      <c r="D86">
        <f>Input!B86</f>
        <v>2012</v>
      </c>
      <c r="E86" t="str">
        <f>Input!C86</f>
        <v>NGrid-LI</v>
      </c>
      <c r="F86">
        <f>Input!D86</f>
        <v>1003</v>
      </c>
      <c r="G86">
        <f>Input!E86</f>
        <v>513110</v>
      </c>
      <c r="H86">
        <f>Input!F86</f>
        <v>63135</v>
      </c>
      <c r="I86">
        <f>Input!G86</f>
        <v>2022</v>
      </c>
      <c r="J86">
        <f>Input!H86</f>
        <v>1399</v>
      </c>
      <c r="K86">
        <f>Input!I86</f>
        <v>0.272651088461</v>
      </c>
      <c r="L86">
        <f>Input!J86</f>
        <v>20492</v>
      </c>
      <c r="M86">
        <f>Input!K86</f>
        <v>869</v>
      </c>
      <c r="N86" s="1">
        <f>Input!L86</f>
        <v>34112911</v>
      </c>
      <c r="O86" s="1">
        <f>Input!M86</f>
        <v>28793554</v>
      </c>
      <c r="P86" s="1">
        <f>Input!N86</f>
        <v>1205094</v>
      </c>
      <c r="Q86" s="1">
        <f>Input!O86</f>
        <v>1495584</v>
      </c>
      <c r="R86">
        <f>Input!P86</f>
        <v>66.48</v>
      </c>
      <c r="S86" s="1">
        <f>Input!Q86</f>
        <v>17359967</v>
      </c>
      <c r="T86" s="1">
        <f>Input!R86</f>
        <v>684359</v>
      </c>
    </row>
    <row r="87" spans="1:20" x14ac:dyDescent="0.45">
      <c r="A87">
        <f t="shared" si="3"/>
        <v>201206</v>
      </c>
      <c r="B87">
        <f t="shared" si="4"/>
        <v>0</v>
      </c>
      <c r="C87">
        <f>Input!A87</f>
        <v>6</v>
      </c>
      <c r="D87">
        <f>Input!B87</f>
        <v>2012</v>
      </c>
      <c r="E87" t="str">
        <f>Input!C87</f>
        <v>RG&amp;E</v>
      </c>
      <c r="F87">
        <f>Input!D87</f>
        <v>1007</v>
      </c>
      <c r="G87">
        <f>Input!E87</f>
        <v>610381</v>
      </c>
      <c r="H87">
        <f>Input!F87</f>
        <v>68377</v>
      </c>
      <c r="I87">
        <f>Input!G87</f>
        <v>37870</v>
      </c>
      <c r="J87">
        <f>Input!H87</f>
        <v>1569</v>
      </c>
      <c r="K87">
        <f>Input!I87</f>
        <v>0.25705256225200002</v>
      </c>
      <c r="L87">
        <f>Input!J87</f>
        <v>40394</v>
      </c>
      <c r="M87">
        <f>Input!K87</f>
        <v>1909</v>
      </c>
      <c r="N87" s="1">
        <f>Input!L87</f>
        <v>32536406</v>
      </c>
      <c r="O87" s="1">
        <f>Input!M87</f>
        <v>43694807.359999999</v>
      </c>
      <c r="P87" s="1">
        <f>Input!N87</f>
        <v>8180569.0499999998</v>
      </c>
      <c r="Q87" s="1">
        <f>Input!O87</f>
        <v>1359918.88</v>
      </c>
      <c r="R87">
        <f>Input!P87</f>
        <v>53.31</v>
      </c>
      <c r="S87" s="1">
        <f>Input!Q87</f>
        <v>34918775.310000002</v>
      </c>
      <c r="T87" s="1">
        <f>Input!R87</f>
        <v>1049796.5900000001</v>
      </c>
    </row>
    <row r="88" spans="1:20" x14ac:dyDescent="0.45">
      <c r="A88">
        <f t="shared" si="3"/>
        <v>201206</v>
      </c>
      <c r="B88">
        <f t="shared" si="4"/>
        <v>1</v>
      </c>
      <c r="C88">
        <f>Input!A88</f>
        <v>6</v>
      </c>
      <c r="D88">
        <f>Input!B88</f>
        <v>2012</v>
      </c>
      <c r="E88" t="str">
        <f>Input!C88</f>
        <v>NGrid-NY</v>
      </c>
      <c r="F88">
        <f>Input!D88</f>
        <v>3010</v>
      </c>
      <c r="G88">
        <f>Input!E88</f>
        <v>940321</v>
      </c>
      <c r="H88">
        <f>Input!F88</f>
        <v>146463</v>
      </c>
      <c r="I88">
        <f>Input!G88</f>
        <v>61190</v>
      </c>
      <c r="J88">
        <f>Input!H88</f>
        <v>4174</v>
      </c>
      <c r="K88">
        <f>Input!I88</f>
        <v>0.44389096914800003</v>
      </c>
      <c r="L88">
        <f>Input!J88</f>
        <v>26023</v>
      </c>
      <c r="M88">
        <f>Input!K88</f>
        <v>4699</v>
      </c>
      <c r="N88" s="1">
        <f>Input!L88</f>
        <v>43118686.060000002</v>
      </c>
      <c r="O88" s="1">
        <f>Input!M88</f>
        <v>57986030</v>
      </c>
      <c r="P88" s="1">
        <f>Input!N88</f>
        <v>35634747.119999997</v>
      </c>
      <c r="Q88" s="1">
        <f>Input!O88</f>
        <v>4323943.04</v>
      </c>
      <c r="R88">
        <f>Input!P88</f>
        <v>45.86</v>
      </c>
      <c r="S88" s="1">
        <f>Input!Q88</f>
        <v>21237839.460000001</v>
      </c>
      <c r="T88" s="1">
        <f>Input!R88</f>
        <v>1142698.6100000001</v>
      </c>
    </row>
    <row r="89" spans="1:20" x14ac:dyDescent="0.45">
      <c r="A89">
        <f t="shared" si="3"/>
        <v>201206</v>
      </c>
      <c r="B89">
        <f t="shared" si="4"/>
        <v>0</v>
      </c>
      <c r="C89">
        <f>Input!A89</f>
        <v>6</v>
      </c>
      <c r="D89">
        <f>Input!B89</f>
        <v>2012</v>
      </c>
      <c r="E89" t="str">
        <f>Input!C89</f>
        <v>NYSEG</v>
      </c>
      <c r="F89">
        <f>Input!D89</f>
        <v>1005</v>
      </c>
      <c r="G89">
        <f>Input!E89</f>
        <v>993600</v>
      </c>
      <c r="H89">
        <f>Input!F89</f>
        <v>109113</v>
      </c>
      <c r="I89">
        <f>Input!G89</f>
        <v>63473</v>
      </c>
      <c r="J89">
        <f>Input!H89</f>
        <v>3218</v>
      </c>
      <c r="K89">
        <f>Input!I89</f>
        <v>0.32387278582899998</v>
      </c>
      <c r="L89">
        <f>Input!J89</f>
        <v>60538</v>
      </c>
      <c r="M89">
        <f>Input!K89</f>
        <v>1529</v>
      </c>
      <c r="N89" s="1">
        <f>Input!L89</f>
        <v>53799171.969999999</v>
      </c>
      <c r="O89" s="1">
        <f>Input!M89</f>
        <v>33665303.979999997</v>
      </c>
      <c r="P89" s="1">
        <f>Input!N89</f>
        <v>10602643.27</v>
      </c>
      <c r="Q89" s="1">
        <f>Input!O89</f>
        <v>1572241.59</v>
      </c>
      <c r="R89">
        <f>Input!P89</f>
        <v>54.15</v>
      </c>
      <c r="S89" s="1">
        <f>Input!Q89</f>
        <v>29658204</v>
      </c>
      <c r="T89" s="1">
        <f>Input!R89</f>
        <v>989244.76</v>
      </c>
    </row>
    <row r="90" spans="1:20" x14ac:dyDescent="0.45">
      <c r="A90">
        <f t="shared" si="3"/>
        <v>201206</v>
      </c>
      <c r="B90">
        <f t="shared" si="4"/>
        <v>1</v>
      </c>
      <c r="C90">
        <f>Input!A90</f>
        <v>6</v>
      </c>
      <c r="D90">
        <f>Input!B90</f>
        <v>2012</v>
      </c>
      <c r="E90" t="str">
        <f>Input!C90</f>
        <v>NGrid-Upstate</v>
      </c>
      <c r="F90">
        <f>Input!D90</f>
        <v>1004</v>
      </c>
      <c r="G90">
        <f>Input!E90</f>
        <v>1464589</v>
      </c>
      <c r="H90">
        <f>Input!F90</f>
        <v>218144</v>
      </c>
      <c r="I90">
        <f>Input!G90</f>
        <v>96922</v>
      </c>
      <c r="J90">
        <f>Input!H90</f>
        <v>5923</v>
      </c>
      <c r="K90">
        <f>Input!I90</f>
        <v>0.40441379800100002</v>
      </c>
      <c r="L90">
        <f>Input!J90</f>
        <v>84407</v>
      </c>
      <c r="M90">
        <f>Input!K90</f>
        <v>5908</v>
      </c>
      <c r="N90" s="1">
        <f>Input!L90</f>
        <v>142651700.25</v>
      </c>
      <c r="O90" s="1">
        <f>Input!M90</f>
        <v>214645277.63999999</v>
      </c>
      <c r="P90" s="1">
        <f>Input!N90</f>
        <v>59303633</v>
      </c>
      <c r="Q90" s="1">
        <f>Input!O90</f>
        <v>8318830</v>
      </c>
      <c r="R90">
        <f>Input!P90</f>
        <v>97.4</v>
      </c>
      <c r="S90" s="1">
        <f>Input!Q90</f>
        <v>82849256</v>
      </c>
      <c r="T90" s="1">
        <f>Input!R90</f>
        <v>4134974.29</v>
      </c>
    </row>
    <row r="91" spans="1:20" x14ac:dyDescent="0.45">
      <c r="A91">
        <f t="shared" si="3"/>
        <v>201206</v>
      </c>
      <c r="B91">
        <f t="shared" si="4"/>
        <v>0</v>
      </c>
      <c r="C91">
        <f>Input!A91</f>
        <v>6</v>
      </c>
      <c r="D91">
        <f>Input!B91</f>
        <v>2012</v>
      </c>
      <c r="E91" t="str">
        <f>Input!C91</f>
        <v>CE</v>
      </c>
      <c r="F91">
        <f>Input!D91</f>
        <v>1002</v>
      </c>
      <c r="G91">
        <f>Input!E91</f>
        <v>2872173</v>
      </c>
      <c r="H91">
        <f>Input!F91</f>
        <v>253561</v>
      </c>
      <c r="I91">
        <f>Input!G91</f>
        <v>226052</v>
      </c>
      <c r="J91">
        <f>Input!H91</f>
        <v>7379</v>
      </c>
      <c r="K91">
        <f>Input!I91</f>
        <v>0.25691349372099997</v>
      </c>
      <c r="L91">
        <f>Input!J91</f>
        <v>142243</v>
      </c>
      <c r="M91">
        <f>Input!K91</f>
        <v>4841</v>
      </c>
      <c r="N91" s="1">
        <f>Input!L91</f>
        <v>320428908.94</v>
      </c>
      <c r="O91" s="1">
        <f>Input!M91</f>
        <v>199589081.09999999</v>
      </c>
      <c r="P91" s="1">
        <f>Input!N91</f>
        <v>76917643.010000005</v>
      </c>
      <c r="Q91" s="1">
        <f>Input!O91</f>
        <v>8232000</v>
      </c>
      <c r="R91">
        <f>Input!P91</f>
        <v>111.56</v>
      </c>
      <c r="S91" s="1">
        <f>Input!Q91</f>
        <v>76200934.459999993</v>
      </c>
      <c r="T91" s="1">
        <f>Input!R91</f>
        <v>3938577.58</v>
      </c>
    </row>
    <row r="92" spans="1:20" x14ac:dyDescent="0.45">
      <c r="A92">
        <f t="shared" si="3"/>
        <v>201209</v>
      </c>
      <c r="B92">
        <f t="shared" si="4"/>
        <v>0</v>
      </c>
      <c r="C92">
        <f>Input!A92</f>
        <v>9</v>
      </c>
      <c r="D92">
        <f>Input!B92</f>
        <v>2012</v>
      </c>
      <c r="E92" t="str">
        <f>Input!C92</f>
        <v>CH</v>
      </c>
      <c r="F92">
        <f>Input!D92</f>
        <v>1001</v>
      </c>
      <c r="G92">
        <f>Input!E92</f>
        <v>224975</v>
      </c>
      <c r="H92">
        <f>Input!F92</f>
        <v>19380</v>
      </c>
      <c r="I92">
        <f>Input!G92</f>
        <v>24810</v>
      </c>
      <c r="J92">
        <f>Input!H92</f>
        <v>1350</v>
      </c>
      <c r="K92">
        <f>Input!I92</f>
        <v>0.60006667407500003</v>
      </c>
      <c r="L92">
        <f>Input!J92</f>
        <v>2544</v>
      </c>
      <c r="M92">
        <f>Input!K92</f>
        <v>899</v>
      </c>
      <c r="N92" s="1">
        <f>Input!L92</f>
        <v>32263519</v>
      </c>
      <c r="O92" s="1">
        <f>Input!M92</f>
        <v>9328079</v>
      </c>
      <c r="P92" s="1">
        <f>Input!N92</f>
        <v>9257194</v>
      </c>
      <c r="Q92" s="1">
        <f>Input!O92</f>
        <v>911057.87</v>
      </c>
      <c r="R92">
        <f>Input!P92</f>
        <v>143.41</v>
      </c>
      <c r="S92" s="1">
        <f>Input!Q92</f>
        <v>3946558.52</v>
      </c>
      <c r="T92" s="1">
        <f>Input!R92</f>
        <v>539222.49</v>
      </c>
    </row>
    <row r="93" spans="1:20" x14ac:dyDescent="0.45">
      <c r="A93">
        <f t="shared" si="3"/>
        <v>201209</v>
      </c>
      <c r="B93">
        <f t="shared" si="4"/>
        <v>0</v>
      </c>
      <c r="C93">
        <f>Input!A93</f>
        <v>9</v>
      </c>
      <c r="D93">
        <f>Input!B93</f>
        <v>2012</v>
      </c>
      <c r="E93" t="str">
        <f>Input!C93</f>
        <v>OR</v>
      </c>
      <c r="F93">
        <f>Input!D93</f>
        <v>1006</v>
      </c>
      <c r="G93">
        <f>Input!E93</f>
        <v>195721</v>
      </c>
      <c r="H93">
        <f>Input!F93</f>
        <v>15242</v>
      </c>
      <c r="I93">
        <f>Input!G93</f>
        <v>18730</v>
      </c>
      <c r="J93">
        <f>Input!H93</f>
        <v>991</v>
      </c>
      <c r="K93">
        <f>Input!I93</f>
        <v>0.50633299441599999</v>
      </c>
      <c r="L93">
        <f>Input!J93</f>
        <v>6997</v>
      </c>
      <c r="M93">
        <f>Input!K93</f>
        <v>131</v>
      </c>
      <c r="N93" s="1">
        <f>Input!L93</f>
        <v>37241493.549999997</v>
      </c>
      <c r="O93" s="1">
        <f>Input!M93</f>
        <v>6276794.04</v>
      </c>
      <c r="P93" s="1">
        <f>Input!N93</f>
        <v>5183899</v>
      </c>
      <c r="Q93" s="1">
        <f>Input!O93</f>
        <v>628453.6</v>
      </c>
      <c r="R93">
        <f>Input!P93</f>
        <v>190.28</v>
      </c>
      <c r="S93" s="1">
        <f>Input!Q93</f>
        <v>6829206</v>
      </c>
      <c r="T93" s="1">
        <f>Input!R93</f>
        <v>275915.99</v>
      </c>
    </row>
    <row r="94" spans="1:20" x14ac:dyDescent="0.45">
      <c r="A94">
        <f t="shared" si="3"/>
        <v>201209</v>
      </c>
      <c r="B94">
        <f t="shared" si="4"/>
        <v>0</v>
      </c>
      <c r="C94">
        <f>Input!A94</f>
        <v>9</v>
      </c>
      <c r="D94">
        <f>Input!B94</f>
        <v>2012</v>
      </c>
      <c r="E94" t="str">
        <f>Input!C94</f>
        <v>NFG</v>
      </c>
      <c r="F94">
        <f>Input!D94</f>
        <v>3120</v>
      </c>
      <c r="G94">
        <f>Input!E94</f>
        <v>460729</v>
      </c>
      <c r="H94">
        <f>Input!F94</f>
        <v>20814</v>
      </c>
      <c r="I94">
        <f>Input!G94</f>
        <v>12204</v>
      </c>
      <c r="J94">
        <f>Input!H94</f>
        <v>1424</v>
      </c>
      <c r="K94">
        <f>Input!I94</f>
        <v>0.30907540007200002</v>
      </c>
      <c r="L94">
        <f>Input!J94</f>
        <v>15322</v>
      </c>
      <c r="M94">
        <f>Input!K94</f>
        <v>1829</v>
      </c>
      <c r="N94" s="1">
        <f>Input!L94</f>
        <v>14307549.529999999</v>
      </c>
      <c r="O94" s="1">
        <f>Input!M94</f>
        <v>7669081.7199999997</v>
      </c>
      <c r="P94" s="1">
        <f>Input!N94</f>
        <v>3303824.01</v>
      </c>
      <c r="Q94" s="1">
        <f>Input!O94</f>
        <v>491933.44</v>
      </c>
      <c r="R94">
        <f>Input!P94</f>
        <v>31.05</v>
      </c>
      <c r="S94" s="1">
        <f>Input!Q94</f>
        <v>6470081.5499999998</v>
      </c>
      <c r="T94" s="1">
        <f>Input!R94</f>
        <v>885213.43</v>
      </c>
    </row>
    <row r="95" spans="1:20" x14ac:dyDescent="0.45">
      <c r="A95">
        <f t="shared" si="3"/>
        <v>201209</v>
      </c>
      <c r="B95">
        <f t="shared" si="4"/>
        <v>1</v>
      </c>
      <c r="C95">
        <f>Input!A95</f>
        <v>9</v>
      </c>
      <c r="D95">
        <f>Input!B95</f>
        <v>2012</v>
      </c>
      <c r="E95" t="str">
        <f>Input!C95</f>
        <v>NGrid-LI</v>
      </c>
      <c r="F95">
        <f>Input!D95</f>
        <v>1003</v>
      </c>
      <c r="G95">
        <f>Input!E95</f>
        <v>515086</v>
      </c>
      <c r="H95">
        <f>Input!F95</f>
        <v>63557</v>
      </c>
      <c r="I95">
        <f>Input!G95</f>
        <v>1890</v>
      </c>
      <c r="J95">
        <f>Input!H95</f>
        <v>1020</v>
      </c>
      <c r="K95">
        <f>Input!I95</f>
        <v>0.198025184144</v>
      </c>
      <c r="L95">
        <f>Input!J95</f>
        <v>18943</v>
      </c>
      <c r="M95">
        <f>Input!K95</f>
        <v>847</v>
      </c>
      <c r="N95" s="1">
        <f>Input!L95</f>
        <v>20467152</v>
      </c>
      <c r="O95" s="1">
        <f>Input!M95</f>
        <v>25883141</v>
      </c>
      <c r="P95" s="1">
        <f>Input!N95</f>
        <v>909754</v>
      </c>
      <c r="Q95" s="1">
        <f>Input!O95</f>
        <v>1205000</v>
      </c>
      <c r="R95">
        <f>Input!P95</f>
        <v>39.74</v>
      </c>
      <c r="S95" s="1">
        <f>Input!Q95</f>
        <v>15107284</v>
      </c>
      <c r="T95" s="1">
        <f>Input!R95</f>
        <v>634089</v>
      </c>
    </row>
    <row r="96" spans="1:20" x14ac:dyDescent="0.45">
      <c r="A96">
        <f t="shared" si="3"/>
        <v>201209</v>
      </c>
      <c r="B96">
        <f t="shared" si="4"/>
        <v>0</v>
      </c>
      <c r="C96">
        <f>Input!A96</f>
        <v>9</v>
      </c>
      <c r="D96">
        <f>Input!B96</f>
        <v>2012</v>
      </c>
      <c r="E96" t="str">
        <f>Input!C96</f>
        <v>RG&amp;E</v>
      </c>
      <c r="F96">
        <f>Input!D96</f>
        <v>1007</v>
      </c>
      <c r="G96">
        <f>Input!E96</f>
        <v>610516</v>
      </c>
      <c r="H96">
        <f>Input!F96</f>
        <v>67567</v>
      </c>
      <c r="I96">
        <f>Input!G96</f>
        <v>38920</v>
      </c>
      <c r="J96">
        <f>Input!H96</f>
        <v>1410</v>
      </c>
      <c r="K96">
        <f>Input!I96</f>
        <v>0.230952178157</v>
      </c>
      <c r="L96">
        <f>Input!J96</f>
        <v>39907</v>
      </c>
      <c r="M96">
        <f>Input!K96</f>
        <v>2244</v>
      </c>
      <c r="N96" s="1">
        <f>Input!L96</f>
        <v>34851428.520000003</v>
      </c>
      <c r="O96" s="1">
        <f>Input!M96</f>
        <v>42452074.25</v>
      </c>
      <c r="P96" s="1">
        <f>Input!N96</f>
        <v>8005498.4400000004</v>
      </c>
      <c r="Q96" s="1">
        <f>Input!O96</f>
        <v>716839.99</v>
      </c>
      <c r="R96">
        <f>Input!P96</f>
        <v>57.09</v>
      </c>
      <c r="S96" s="1">
        <f>Input!Q96</f>
        <v>33327689.02</v>
      </c>
      <c r="T96" s="1">
        <f>Input!R96</f>
        <v>911663.89</v>
      </c>
    </row>
    <row r="97" spans="1:20" x14ac:dyDescent="0.45">
      <c r="A97">
        <f t="shared" si="3"/>
        <v>201209</v>
      </c>
      <c r="B97">
        <f t="shared" si="4"/>
        <v>1</v>
      </c>
      <c r="C97">
        <f>Input!A97</f>
        <v>9</v>
      </c>
      <c r="D97">
        <f>Input!B97</f>
        <v>2012</v>
      </c>
      <c r="E97" t="str">
        <f>Input!C97</f>
        <v>NGrid-NY</v>
      </c>
      <c r="F97">
        <f>Input!D97</f>
        <v>3010</v>
      </c>
      <c r="G97">
        <f>Input!E97</f>
        <v>924795</v>
      </c>
      <c r="H97">
        <f>Input!F97</f>
        <v>147063</v>
      </c>
      <c r="I97">
        <f>Input!G97</f>
        <v>53554</v>
      </c>
      <c r="J97">
        <f>Input!H97</f>
        <v>3266</v>
      </c>
      <c r="K97">
        <f>Input!I97</f>
        <v>0.35315934882900002</v>
      </c>
      <c r="L97">
        <f>Input!J97</f>
        <v>24760</v>
      </c>
      <c r="M97">
        <f>Input!K97</f>
        <v>4994</v>
      </c>
      <c r="N97" s="1">
        <f>Input!L97</f>
        <v>35756233.100000001</v>
      </c>
      <c r="O97" s="1">
        <f>Input!M97</f>
        <v>52286240</v>
      </c>
      <c r="P97" s="1">
        <f>Input!N97</f>
        <v>27845726.989999998</v>
      </c>
      <c r="Q97" s="1">
        <f>Input!O97</f>
        <v>1535627.59</v>
      </c>
      <c r="R97">
        <f>Input!P97</f>
        <v>38.659999999999997</v>
      </c>
      <c r="S97" s="1">
        <f>Input!Q97</f>
        <v>19705472.41</v>
      </c>
      <c r="T97" s="1">
        <f>Input!R97</f>
        <v>2127853.4300000002</v>
      </c>
    </row>
    <row r="98" spans="1:20" x14ac:dyDescent="0.45">
      <c r="A98">
        <f t="shared" si="3"/>
        <v>201209</v>
      </c>
      <c r="B98">
        <f t="shared" si="4"/>
        <v>0</v>
      </c>
      <c r="C98">
        <f>Input!A98</f>
        <v>9</v>
      </c>
      <c r="D98">
        <f>Input!B98</f>
        <v>2012</v>
      </c>
      <c r="E98" t="str">
        <f>Input!C98</f>
        <v>NYSEG</v>
      </c>
      <c r="F98">
        <f>Input!D98</f>
        <v>1005</v>
      </c>
      <c r="G98">
        <f>Input!E98</f>
        <v>992902</v>
      </c>
      <c r="H98">
        <f>Input!F98</f>
        <v>106312</v>
      </c>
      <c r="I98">
        <f>Input!G98</f>
        <v>71654</v>
      </c>
      <c r="J98">
        <f>Input!H98</f>
        <v>2828</v>
      </c>
      <c r="K98">
        <f>Input!I98</f>
        <v>0.284821664172</v>
      </c>
      <c r="L98">
        <f>Input!J98</f>
        <v>60787</v>
      </c>
      <c r="M98">
        <f>Input!K98</f>
        <v>3306</v>
      </c>
      <c r="N98" s="1">
        <f>Input!L98</f>
        <v>61454637.969999999</v>
      </c>
      <c r="O98" s="1">
        <f>Input!M98</f>
        <v>31952823.420000002</v>
      </c>
      <c r="P98" s="1">
        <f>Input!N98</f>
        <v>11858534.130000001</v>
      </c>
      <c r="Q98" s="1">
        <f>Input!O98</f>
        <v>1260653.24</v>
      </c>
      <c r="R98">
        <f>Input!P98</f>
        <v>61.89</v>
      </c>
      <c r="S98" s="1">
        <f>Input!Q98</f>
        <v>29519954.469999999</v>
      </c>
      <c r="T98" s="1">
        <f>Input!R98</f>
        <v>939370.96</v>
      </c>
    </row>
    <row r="99" spans="1:20" x14ac:dyDescent="0.45">
      <c r="A99">
        <f t="shared" si="3"/>
        <v>201209</v>
      </c>
      <c r="B99">
        <f t="shared" si="4"/>
        <v>1</v>
      </c>
      <c r="C99">
        <f>Input!A99</f>
        <v>9</v>
      </c>
      <c r="D99">
        <f>Input!B99</f>
        <v>2012</v>
      </c>
      <c r="E99" t="str">
        <f>Input!C99</f>
        <v>NGrid-Upstate</v>
      </c>
      <c r="F99">
        <f>Input!D99</f>
        <v>1004</v>
      </c>
      <c r="G99">
        <f>Input!E99</f>
        <v>1483550</v>
      </c>
      <c r="H99">
        <f>Input!F99</f>
        <v>216519</v>
      </c>
      <c r="I99">
        <f>Input!G99</f>
        <v>100863</v>
      </c>
      <c r="J99">
        <f>Input!H99</f>
        <v>6981</v>
      </c>
      <c r="K99">
        <f>Input!I99</f>
        <v>0.47056047993</v>
      </c>
      <c r="L99">
        <f>Input!J99</f>
        <v>68249</v>
      </c>
      <c r="M99">
        <f>Input!K99</f>
        <v>6820</v>
      </c>
      <c r="N99" s="1">
        <f>Input!L99</f>
        <v>169490166.46000001</v>
      </c>
      <c r="O99" s="1">
        <f>Input!M99</f>
        <v>203450566.31999999</v>
      </c>
      <c r="P99" s="1">
        <f>Input!N99</f>
        <v>60990003</v>
      </c>
      <c r="Q99" s="1">
        <f>Input!O99</f>
        <v>7552301</v>
      </c>
      <c r="R99">
        <f>Input!P99</f>
        <v>114.25</v>
      </c>
      <c r="S99" s="1">
        <f>Input!Q99</f>
        <v>69765684</v>
      </c>
      <c r="T99" s="1">
        <f>Input!R99</f>
        <v>4688680.88</v>
      </c>
    </row>
    <row r="100" spans="1:20" x14ac:dyDescent="0.45">
      <c r="A100">
        <f t="shared" si="3"/>
        <v>201209</v>
      </c>
      <c r="B100">
        <f t="shared" si="4"/>
        <v>0</v>
      </c>
      <c r="C100">
        <f>Input!A100</f>
        <v>9</v>
      </c>
      <c r="D100">
        <f>Input!B100</f>
        <v>2012</v>
      </c>
      <c r="E100" t="str">
        <f>Input!C100</f>
        <v>CE</v>
      </c>
      <c r="F100">
        <f>Input!D100</f>
        <v>1002</v>
      </c>
      <c r="G100">
        <f>Input!E100</f>
        <v>2882687</v>
      </c>
      <c r="H100">
        <f>Input!F100</f>
        <v>242807</v>
      </c>
      <c r="I100">
        <f>Input!G100</f>
        <v>250583</v>
      </c>
      <c r="J100">
        <f>Input!H100</f>
        <v>9288</v>
      </c>
      <c r="K100">
        <f>Input!I100</f>
        <v>0.32219939244200002</v>
      </c>
      <c r="L100">
        <f>Input!J100</f>
        <v>144969</v>
      </c>
      <c r="M100">
        <f>Input!K100</f>
        <v>5216</v>
      </c>
      <c r="N100" s="1">
        <f>Input!L100</f>
        <v>387214148.95999998</v>
      </c>
      <c r="O100" s="1">
        <f>Input!M100</f>
        <v>229929958.55000001</v>
      </c>
      <c r="P100" s="1">
        <f>Input!N100</f>
        <v>95948596.989999995</v>
      </c>
      <c r="Q100" s="1">
        <f>Input!O100</f>
        <v>11016000</v>
      </c>
      <c r="R100">
        <f>Input!P100</f>
        <v>134.32</v>
      </c>
      <c r="S100" s="1">
        <f>Input!Q100</f>
        <v>79980814</v>
      </c>
      <c r="T100" s="1">
        <f>Input!R100</f>
        <v>4156431.97</v>
      </c>
    </row>
    <row r="101" spans="1:20" x14ac:dyDescent="0.45">
      <c r="A101">
        <f t="shared" si="3"/>
        <v>201212</v>
      </c>
      <c r="B101">
        <f t="shared" si="4"/>
        <v>0</v>
      </c>
      <c r="C101">
        <f>Input!A101</f>
        <v>12</v>
      </c>
      <c r="D101">
        <f>Input!B101</f>
        <v>2012</v>
      </c>
      <c r="E101" t="str">
        <f>Input!C101</f>
        <v>CH</v>
      </c>
      <c r="F101">
        <f>Input!D101</f>
        <v>1001</v>
      </c>
      <c r="G101">
        <f>Input!E101</f>
        <v>225535</v>
      </c>
      <c r="H101">
        <f>Input!F101</f>
        <v>20708</v>
      </c>
      <c r="I101">
        <f>Input!G101</f>
        <v>25068</v>
      </c>
      <c r="J101">
        <f>Input!H101</f>
        <v>307</v>
      </c>
      <c r="K101">
        <f>Input!I101</f>
        <v>0.13612077948000001</v>
      </c>
      <c r="L101">
        <f>Input!J101</f>
        <v>2873</v>
      </c>
      <c r="M101">
        <f>Input!K101</f>
        <v>1229</v>
      </c>
      <c r="N101" s="1">
        <f>Input!L101</f>
        <v>28968022</v>
      </c>
      <c r="O101" s="1">
        <f>Input!M101</f>
        <v>8925763</v>
      </c>
      <c r="P101" s="1">
        <f>Input!N101</f>
        <v>8003322.3399999999</v>
      </c>
      <c r="Q101" s="1">
        <f>Input!O101</f>
        <v>211027.68</v>
      </c>
      <c r="R101">
        <f>Input!P101</f>
        <v>128.44</v>
      </c>
      <c r="S101" s="1">
        <f>Input!Q101</f>
        <v>4059590.36</v>
      </c>
      <c r="T101" s="1">
        <f>Input!R101</f>
        <v>689114.02</v>
      </c>
    </row>
    <row r="102" spans="1:20" x14ac:dyDescent="0.45">
      <c r="A102">
        <f t="shared" si="3"/>
        <v>201212</v>
      </c>
      <c r="B102">
        <f t="shared" si="4"/>
        <v>0</v>
      </c>
      <c r="C102">
        <f>Input!A102</f>
        <v>12</v>
      </c>
      <c r="D102">
        <f>Input!B102</f>
        <v>2012</v>
      </c>
      <c r="E102" t="str">
        <f>Input!C102</f>
        <v>OR</v>
      </c>
      <c r="F102">
        <f>Input!D102</f>
        <v>1006</v>
      </c>
      <c r="G102">
        <f>Input!E102</f>
        <v>195732</v>
      </c>
      <c r="H102">
        <f>Input!F102</f>
        <v>17130</v>
      </c>
      <c r="I102">
        <f>Input!G102</f>
        <v>16453</v>
      </c>
      <c r="J102">
        <f>Input!H102</f>
        <v>0</v>
      </c>
      <c r="K102">
        <f>Input!I102</f>
        <v>0</v>
      </c>
      <c r="L102">
        <f>Input!J102</f>
        <v>6421</v>
      </c>
      <c r="M102">
        <f>Input!K102</f>
        <v>48</v>
      </c>
      <c r="N102" s="1">
        <f>Input!L102</f>
        <v>47462479</v>
      </c>
      <c r="O102" s="1">
        <f>Input!M102</f>
        <v>6994806</v>
      </c>
      <c r="P102" s="1">
        <f>Input!N102</f>
        <v>4600919</v>
      </c>
      <c r="Q102" s="1">
        <f>Input!O102</f>
        <v>0</v>
      </c>
      <c r="R102">
        <f>Input!P102</f>
        <v>242.49</v>
      </c>
      <c r="S102" s="1">
        <f>Input!Q102</f>
        <v>6264006</v>
      </c>
      <c r="T102" s="1">
        <f>Input!R102</f>
        <v>188141</v>
      </c>
    </row>
    <row r="103" spans="1:20" x14ac:dyDescent="0.45">
      <c r="A103">
        <f t="shared" si="3"/>
        <v>201212</v>
      </c>
      <c r="B103">
        <f t="shared" si="4"/>
        <v>0</v>
      </c>
      <c r="C103">
        <f>Input!A103</f>
        <v>12</v>
      </c>
      <c r="D103">
        <f>Input!B103</f>
        <v>2012</v>
      </c>
      <c r="E103" t="str">
        <f>Input!C103</f>
        <v>NFG</v>
      </c>
      <c r="F103">
        <f>Input!D103</f>
        <v>3120</v>
      </c>
      <c r="G103">
        <f>Input!E103</f>
        <v>466110</v>
      </c>
      <c r="H103">
        <f>Input!F103</f>
        <v>16654</v>
      </c>
      <c r="I103">
        <f>Input!G103</f>
        <v>13856</v>
      </c>
      <c r="J103">
        <f>Input!H103</f>
        <v>186</v>
      </c>
      <c r="K103">
        <f>Input!I103</f>
        <v>3.9904743515E-2</v>
      </c>
      <c r="L103">
        <f>Input!J103</f>
        <v>12572</v>
      </c>
      <c r="M103">
        <f>Input!K103</f>
        <v>1459</v>
      </c>
      <c r="N103" s="1">
        <f>Input!L103</f>
        <v>42765931.950000003</v>
      </c>
      <c r="O103" s="1">
        <f>Input!M103</f>
        <v>7849781.1500000004</v>
      </c>
      <c r="P103" s="1">
        <f>Input!N103</f>
        <v>4018584.91</v>
      </c>
      <c r="Q103" s="1">
        <f>Input!O103</f>
        <v>94023.31</v>
      </c>
      <c r="R103">
        <f>Input!P103</f>
        <v>91.75</v>
      </c>
      <c r="S103" s="1">
        <f>Input!Q103</f>
        <v>6167056.8300000001</v>
      </c>
      <c r="T103" s="1">
        <f>Input!R103</f>
        <v>-616991.17000000004</v>
      </c>
    </row>
    <row r="104" spans="1:20" x14ac:dyDescent="0.45">
      <c r="A104">
        <f t="shared" si="3"/>
        <v>201212</v>
      </c>
      <c r="B104">
        <f t="shared" si="4"/>
        <v>1</v>
      </c>
      <c r="C104">
        <f>Input!A104</f>
        <v>12</v>
      </c>
      <c r="D104">
        <f>Input!B104</f>
        <v>2012</v>
      </c>
      <c r="E104" t="str">
        <f>Input!C104</f>
        <v>NGrid-LI</v>
      </c>
      <c r="F104">
        <f>Input!D104</f>
        <v>1003</v>
      </c>
      <c r="G104">
        <f>Input!E104</f>
        <v>516849</v>
      </c>
      <c r="H104">
        <f>Input!F104</f>
        <v>78293</v>
      </c>
      <c r="I104">
        <f>Input!G104</f>
        <v>0</v>
      </c>
      <c r="J104">
        <f>Input!H104</f>
        <v>0</v>
      </c>
      <c r="K104">
        <f>Input!I104</f>
        <v>0</v>
      </c>
      <c r="L104">
        <f>Input!J104</f>
        <v>16865</v>
      </c>
      <c r="M104">
        <f>Input!K104</f>
        <v>1149</v>
      </c>
      <c r="N104" s="1">
        <f>Input!L104</f>
        <v>52855605</v>
      </c>
      <c r="O104" s="1">
        <f>Input!M104</f>
        <v>28798387</v>
      </c>
      <c r="P104" s="1">
        <f>Input!N104</f>
        <v>0</v>
      </c>
      <c r="Q104" s="1">
        <f>Input!O104</f>
        <v>0</v>
      </c>
      <c r="R104">
        <f>Input!P104</f>
        <v>102.27</v>
      </c>
      <c r="S104" s="1">
        <f>Input!Q104</f>
        <v>13418305</v>
      </c>
      <c r="T104" s="1">
        <f>Input!R104</f>
        <v>664582</v>
      </c>
    </row>
    <row r="105" spans="1:20" x14ac:dyDescent="0.45">
      <c r="A105">
        <f t="shared" si="3"/>
        <v>201212</v>
      </c>
      <c r="B105">
        <f t="shared" si="4"/>
        <v>0</v>
      </c>
      <c r="C105">
        <f>Input!A105</f>
        <v>12</v>
      </c>
      <c r="D105">
        <f>Input!B105</f>
        <v>2012</v>
      </c>
      <c r="E105" t="str">
        <f>Input!C105</f>
        <v>RG&amp;E</v>
      </c>
      <c r="F105">
        <f>Input!D105</f>
        <v>1007</v>
      </c>
      <c r="G105">
        <f>Input!E105</f>
        <v>611836</v>
      </c>
      <c r="H105">
        <f>Input!F105</f>
        <v>66418</v>
      </c>
      <c r="I105">
        <f>Input!G105</f>
        <v>40760</v>
      </c>
      <c r="J105">
        <f>Input!H105</f>
        <v>420</v>
      </c>
      <c r="K105">
        <f>Input!I105</f>
        <v>6.8645846272999994E-2</v>
      </c>
      <c r="L105">
        <f>Input!J105</f>
        <v>38672</v>
      </c>
      <c r="M105">
        <f>Input!K105</f>
        <v>2362</v>
      </c>
      <c r="N105" s="1">
        <f>Input!L105</f>
        <v>50151583.060000002</v>
      </c>
      <c r="O105" s="1">
        <f>Input!M105</f>
        <v>39185332.359999999</v>
      </c>
      <c r="P105" s="1">
        <f>Input!N105</f>
        <v>8694084.5</v>
      </c>
      <c r="Q105" s="1">
        <f>Input!O105</f>
        <v>296482.03000000003</v>
      </c>
      <c r="R105">
        <f>Input!P105</f>
        <v>81.97</v>
      </c>
      <c r="S105" s="1">
        <f>Input!Q105</f>
        <v>31862062.82</v>
      </c>
      <c r="T105" s="1">
        <f>Input!R105</f>
        <v>875689.64</v>
      </c>
    </row>
    <row r="106" spans="1:20" x14ac:dyDescent="0.45">
      <c r="A106">
        <f t="shared" si="3"/>
        <v>201212</v>
      </c>
      <c r="B106">
        <f t="shared" si="4"/>
        <v>1</v>
      </c>
      <c r="C106">
        <f>Input!A106</f>
        <v>12</v>
      </c>
      <c r="D106">
        <f>Input!B106</f>
        <v>2012</v>
      </c>
      <c r="E106" t="str">
        <f>Input!C106</f>
        <v>NGrid-NY</v>
      </c>
      <c r="F106">
        <f>Input!D106</f>
        <v>3010</v>
      </c>
      <c r="G106">
        <f>Input!E106</f>
        <v>924820</v>
      </c>
      <c r="H106">
        <f>Input!F106</f>
        <v>171811</v>
      </c>
      <c r="I106">
        <f>Input!G106</f>
        <v>22697</v>
      </c>
      <c r="J106">
        <f>Input!H106</f>
        <v>9</v>
      </c>
      <c r="K106">
        <f>Input!I106</f>
        <v>9.7316234499999999E-4</v>
      </c>
      <c r="L106">
        <f>Input!J106</f>
        <v>17196</v>
      </c>
      <c r="M106">
        <f>Input!K106</f>
        <v>4608</v>
      </c>
      <c r="N106" s="1">
        <f>Input!L106</f>
        <v>93441979.670000002</v>
      </c>
      <c r="O106" s="1">
        <f>Input!M106</f>
        <v>54204502</v>
      </c>
      <c r="P106" s="1">
        <f>Input!N106</f>
        <v>19568777</v>
      </c>
      <c r="Q106" s="1">
        <f>Input!O106</f>
        <v>915</v>
      </c>
      <c r="R106">
        <f>Input!P106</f>
        <v>101.04</v>
      </c>
      <c r="S106" s="1">
        <f>Input!Q106</f>
        <v>15740389</v>
      </c>
      <c r="T106" s="1">
        <f>Input!R106</f>
        <v>483887.07</v>
      </c>
    </row>
    <row r="107" spans="1:20" x14ac:dyDescent="0.45">
      <c r="A107">
        <f t="shared" si="3"/>
        <v>201212</v>
      </c>
      <c r="B107">
        <f t="shared" si="4"/>
        <v>0</v>
      </c>
      <c r="C107">
        <f>Input!A107</f>
        <v>12</v>
      </c>
      <c r="D107">
        <f>Input!B107</f>
        <v>2012</v>
      </c>
      <c r="E107" t="str">
        <f>Input!C107</f>
        <v>NYSEG</v>
      </c>
      <c r="F107">
        <f>Input!D107</f>
        <v>1005</v>
      </c>
      <c r="G107">
        <f>Input!E107</f>
        <v>992878</v>
      </c>
      <c r="H107">
        <f>Input!F107</f>
        <v>107855</v>
      </c>
      <c r="I107">
        <f>Input!G107</f>
        <v>75740</v>
      </c>
      <c r="J107">
        <f>Input!H107</f>
        <v>623</v>
      </c>
      <c r="K107">
        <f>Input!I107</f>
        <v>6.2746883303000003E-2</v>
      </c>
      <c r="L107">
        <f>Input!J107</f>
        <v>61759</v>
      </c>
      <c r="M107">
        <f>Input!K107</f>
        <v>3336</v>
      </c>
      <c r="N107" s="1">
        <f>Input!L107</f>
        <v>79288083.310000002</v>
      </c>
      <c r="O107" s="1">
        <f>Input!M107</f>
        <v>31096160.149999999</v>
      </c>
      <c r="P107" s="1">
        <f>Input!N107</f>
        <v>13024455.35</v>
      </c>
      <c r="Q107" s="1">
        <f>Input!O107</f>
        <v>284319.39</v>
      </c>
      <c r="R107">
        <f>Input!P107</f>
        <v>79.86</v>
      </c>
      <c r="S107" s="1">
        <f>Input!Q107</f>
        <v>29212754.289999999</v>
      </c>
      <c r="T107" s="1">
        <f>Input!R107</f>
        <v>925614.07</v>
      </c>
    </row>
    <row r="108" spans="1:20" x14ac:dyDescent="0.45">
      <c r="A108">
        <f t="shared" si="3"/>
        <v>201212</v>
      </c>
      <c r="B108">
        <f t="shared" si="4"/>
        <v>1</v>
      </c>
      <c r="C108">
        <f>Input!A108</f>
        <v>12</v>
      </c>
      <c r="D108">
        <f>Input!B108</f>
        <v>2012</v>
      </c>
      <c r="E108" t="str">
        <f>Input!C108</f>
        <v>NGrid-Upstate</v>
      </c>
      <c r="F108">
        <f>Input!D108</f>
        <v>1004</v>
      </c>
      <c r="G108">
        <f>Input!E108</f>
        <v>1442251</v>
      </c>
      <c r="H108">
        <f>Input!F108</f>
        <v>226902</v>
      </c>
      <c r="I108">
        <f>Input!G108</f>
        <v>87898</v>
      </c>
      <c r="J108">
        <f>Input!H108</f>
        <v>365</v>
      </c>
      <c r="K108">
        <f>Input!I108</f>
        <v>2.5307661426000001E-2</v>
      </c>
      <c r="L108">
        <f>Input!J108</f>
        <v>60672</v>
      </c>
      <c r="M108">
        <f>Input!K108</f>
        <v>6227</v>
      </c>
      <c r="N108" s="1">
        <f>Input!L108</f>
        <v>201353721.30000001</v>
      </c>
      <c r="O108" s="1">
        <f>Input!M108</f>
        <v>201091615.18000001</v>
      </c>
      <c r="P108" s="1">
        <f>Input!N108</f>
        <v>45894090</v>
      </c>
      <c r="Q108" s="1">
        <f>Input!O108</f>
        <v>681829</v>
      </c>
      <c r="R108">
        <f>Input!P108</f>
        <v>139.61000000000001</v>
      </c>
      <c r="S108" s="1">
        <f>Input!Q108</f>
        <v>62255400</v>
      </c>
      <c r="T108" s="1">
        <f>Input!R108</f>
        <v>3747227.88</v>
      </c>
    </row>
    <row r="109" spans="1:20" x14ac:dyDescent="0.45">
      <c r="A109">
        <f t="shared" si="3"/>
        <v>201212</v>
      </c>
      <c r="B109">
        <f t="shared" si="4"/>
        <v>0</v>
      </c>
      <c r="C109">
        <f>Input!A109</f>
        <v>12</v>
      </c>
      <c r="D109">
        <f>Input!B109</f>
        <v>2012</v>
      </c>
      <c r="E109" t="str">
        <f>Input!C109</f>
        <v>CE</v>
      </c>
      <c r="F109">
        <f>Input!D109</f>
        <v>1002</v>
      </c>
      <c r="G109">
        <f>Input!E109</f>
        <v>2885939</v>
      </c>
      <c r="H109">
        <f>Input!F109</f>
        <v>345299</v>
      </c>
      <c r="I109">
        <f>Input!G109</f>
        <v>183613</v>
      </c>
      <c r="J109">
        <f>Input!H109</f>
        <v>3700</v>
      </c>
      <c r="K109">
        <f>Input!I109</f>
        <v>0.12820783807300001</v>
      </c>
      <c r="L109">
        <f>Input!J109</f>
        <v>161519</v>
      </c>
      <c r="M109">
        <f>Input!K109</f>
        <v>5082</v>
      </c>
      <c r="N109" s="1">
        <f>Input!L109</f>
        <v>309501969</v>
      </c>
      <c r="O109" s="1">
        <f>Input!M109</f>
        <v>273500787.86000001</v>
      </c>
      <c r="P109" s="1">
        <f>Input!N109</f>
        <v>64532314.600000001</v>
      </c>
      <c r="Q109" s="1">
        <f>Input!O109</f>
        <v>4317000</v>
      </c>
      <c r="R109">
        <f>Input!P109</f>
        <v>107.24</v>
      </c>
      <c r="S109" s="1">
        <f>Input!Q109</f>
        <v>85329927</v>
      </c>
      <c r="T109" s="1">
        <f>Input!R109</f>
        <v>4559931</v>
      </c>
    </row>
    <row r="110" spans="1:20" x14ac:dyDescent="0.45">
      <c r="A110">
        <f t="shared" si="3"/>
        <v>201303</v>
      </c>
      <c r="B110">
        <f t="shared" si="4"/>
        <v>0</v>
      </c>
      <c r="C110">
        <f>Input!A110</f>
        <v>3</v>
      </c>
      <c r="D110">
        <f>Input!B110</f>
        <v>2013</v>
      </c>
      <c r="E110" t="str">
        <f>Input!C110</f>
        <v>CH</v>
      </c>
      <c r="F110">
        <f>Input!D110</f>
        <v>1001</v>
      </c>
      <c r="G110">
        <f>Input!E110</f>
        <v>222552</v>
      </c>
      <c r="H110">
        <f>Input!F110</f>
        <v>18748</v>
      </c>
      <c r="I110">
        <f>Input!G110</f>
        <v>26644</v>
      </c>
      <c r="J110">
        <f>Input!H110</f>
        <v>554</v>
      </c>
      <c r="K110">
        <f>Input!I110</f>
        <v>0.248930587009</v>
      </c>
      <c r="L110">
        <f>Input!J110</f>
        <v>3294</v>
      </c>
      <c r="M110">
        <f>Input!K110</f>
        <v>806</v>
      </c>
      <c r="N110" s="1">
        <f>Input!L110</f>
        <v>36386935</v>
      </c>
      <c r="O110" s="1">
        <f>Input!M110</f>
        <v>8664670</v>
      </c>
      <c r="P110" s="1">
        <f>Input!N110</f>
        <v>10366725</v>
      </c>
      <c r="Q110" s="1">
        <f>Input!O110</f>
        <v>470803.65</v>
      </c>
      <c r="R110">
        <f>Input!P110</f>
        <v>163.5</v>
      </c>
      <c r="S110" s="1">
        <f>Input!Q110</f>
        <v>4930055.47</v>
      </c>
      <c r="T110" s="1">
        <f>Input!R110</f>
        <v>188056.95</v>
      </c>
    </row>
    <row r="111" spans="1:20" x14ac:dyDescent="0.45">
      <c r="A111">
        <f t="shared" si="3"/>
        <v>201303</v>
      </c>
      <c r="B111">
        <f t="shared" si="4"/>
        <v>0</v>
      </c>
      <c r="C111">
        <f>Input!A111</f>
        <v>3</v>
      </c>
      <c r="D111">
        <f>Input!B111</f>
        <v>2013</v>
      </c>
      <c r="E111" t="str">
        <f>Input!C111</f>
        <v>OR</v>
      </c>
      <c r="F111">
        <f>Input!D111</f>
        <v>1006</v>
      </c>
      <c r="G111">
        <f>Input!E111</f>
        <v>196083</v>
      </c>
      <c r="H111">
        <f>Input!F111</f>
        <v>17021</v>
      </c>
      <c r="I111">
        <f>Input!G111</f>
        <v>16228</v>
      </c>
      <c r="J111">
        <f>Input!H111</f>
        <v>598</v>
      </c>
      <c r="K111">
        <f>Input!I111</f>
        <v>0.30497289413200002</v>
      </c>
      <c r="L111">
        <f>Input!J111</f>
        <v>7154</v>
      </c>
      <c r="M111">
        <f>Input!K111</f>
        <v>65</v>
      </c>
      <c r="N111" s="1">
        <f>Input!L111</f>
        <v>51354513.240000002</v>
      </c>
      <c r="O111" s="1">
        <f>Input!M111</f>
        <v>7442413.9000000004</v>
      </c>
      <c r="P111" s="1">
        <f>Input!N111</f>
        <v>5685608</v>
      </c>
      <c r="Q111" s="1">
        <f>Input!O111</f>
        <v>538439.75</v>
      </c>
      <c r="R111">
        <f>Input!P111</f>
        <v>261.89999999999998</v>
      </c>
      <c r="S111" s="1">
        <f>Input!Q111</f>
        <v>7153948</v>
      </c>
      <c r="T111" s="1">
        <f>Input!R111</f>
        <v>122262.48</v>
      </c>
    </row>
    <row r="112" spans="1:20" x14ac:dyDescent="0.45">
      <c r="A112">
        <f t="shared" si="3"/>
        <v>201303</v>
      </c>
      <c r="B112">
        <f t="shared" si="4"/>
        <v>0</v>
      </c>
      <c r="C112">
        <f>Input!A112</f>
        <v>3</v>
      </c>
      <c r="D112">
        <f>Input!B112</f>
        <v>2013</v>
      </c>
      <c r="E112" t="str">
        <f>Input!C112</f>
        <v>NFG</v>
      </c>
      <c r="F112">
        <f>Input!D112</f>
        <v>3120</v>
      </c>
      <c r="G112">
        <f>Input!E112</f>
        <v>468555</v>
      </c>
      <c r="H112">
        <f>Input!F112</f>
        <v>17442</v>
      </c>
      <c r="I112">
        <f>Input!G112</f>
        <v>17035</v>
      </c>
      <c r="J112">
        <f>Input!H112</f>
        <v>1</v>
      </c>
      <c r="K112">
        <f>Input!I112</f>
        <v>2.13422117E-4</v>
      </c>
      <c r="L112">
        <f>Input!J112</f>
        <v>14432</v>
      </c>
      <c r="M112">
        <f>Input!K112</f>
        <v>1508</v>
      </c>
      <c r="N112" s="1">
        <f>Input!L112</f>
        <v>50165597.789999999</v>
      </c>
      <c r="O112" s="1">
        <f>Input!M112</f>
        <v>9459633.0800000001</v>
      </c>
      <c r="P112" s="1">
        <f>Input!N112</f>
        <v>5963143.4800000004</v>
      </c>
      <c r="Q112" s="1">
        <f>Input!O112</f>
        <v>0</v>
      </c>
      <c r="R112">
        <f>Input!P112</f>
        <v>107.06</v>
      </c>
      <c r="S112" s="1">
        <f>Input!Q112</f>
        <v>6892032.8399999999</v>
      </c>
      <c r="T112" s="1">
        <f>Input!R112</f>
        <v>-91849.15</v>
      </c>
    </row>
    <row r="113" spans="1:20" x14ac:dyDescent="0.45">
      <c r="A113">
        <f t="shared" si="3"/>
        <v>201303</v>
      </c>
      <c r="B113">
        <f t="shared" si="4"/>
        <v>1</v>
      </c>
      <c r="C113">
        <f>Input!A113</f>
        <v>3</v>
      </c>
      <c r="D113">
        <f>Input!B113</f>
        <v>2013</v>
      </c>
      <c r="E113" t="str">
        <f>Input!C113</f>
        <v>NGrid-LI</v>
      </c>
      <c r="F113">
        <f>Input!D113</f>
        <v>1003</v>
      </c>
      <c r="G113">
        <f>Input!E113</f>
        <v>516520</v>
      </c>
      <c r="H113">
        <f>Input!F113</f>
        <v>65819</v>
      </c>
      <c r="I113">
        <f>Input!G113</f>
        <v>1529</v>
      </c>
      <c r="J113">
        <f>Input!H113</f>
        <v>76</v>
      </c>
      <c r="K113">
        <f>Input!I113</f>
        <v>1.4713854255E-2</v>
      </c>
      <c r="L113">
        <f>Input!J113</f>
        <v>13047</v>
      </c>
      <c r="M113">
        <f>Input!K113</f>
        <v>934</v>
      </c>
      <c r="N113" s="1">
        <f>Input!L113</f>
        <v>84920693</v>
      </c>
      <c r="O113" s="1">
        <f>Input!M113</f>
        <v>29793839</v>
      </c>
      <c r="P113" s="1">
        <f>Input!N113</f>
        <v>1249040</v>
      </c>
      <c r="Q113" s="1">
        <f>Input!O113</f>
        <v>103825</v>
      </c>
      <c r="R113">
        <f>Input!P113</f>
        <v>164.41</v>
      </c>
      <c r="S113" s="1">
        <f>Input!Q113</f>
        <v>12154411</v>
      </c>
      <c r="T113" s="1">
        <f>Input!R113</f>
        <v>446114</v>
      </c>
    </row>
    <row r="114" spans="1:20" x14ac:dyDescent="0.45">
      <c r="A114">
        <f t="shared" si="3"/>
        <v>201303</v>
      </c>
      <c r="B114">
        <f t="shared" si="4"/>
        <v>0</v>
      </c>
      <c r="C114">
        <f>Input!A114</f>
        <v>3</v>
      </c>
      <c r="D114">
        <f>Input!B114</f>
        <v>2013</v>
      </c>
      <c r="E114" t="str">
        <f>Input!C114</f>
        <v>RG&amp;E</v>
      </c>
      <c r="F114">
        <f>Input!D114</f>
        <v>1007</v>
      </c>
      <c r="G114">
        <f>Input!E114</f>
        <v>612468</v>
      </c>
      <c r="H114">
        <f>Input!F114</f>
        <v>66835</v>
      </c>
      <c r="I114">
        <f>Input!G114</f>
        <v>44472</v>
      </c>
      <c r="J114">
        <f>Input!H114</f>
        <v>492</v>
      </c>
      <c r="K114">
        <f>Input!I114</f>
        <v>8.0330727483000006E-2</v>
      </c>
      <c r="L114">
        <f>Input!J114</f>
        <v>42759</v>
      </c>
      <c r="M114">
        <f>Input!K114</f>
        <v>1733</v>
      </c>
      <c r="N114" s="1">
        <f>Input!L114</f>
        <v>54863054.25</v>
      </c>
      <c r="O114" s="1">
        <f>Input!M114</f>
        <v>38071128.130000003</v>
      </c>
      <c r="P114" s="1">
        <f>Input!N114</f>
        <v>12064098.01</v>
      </c>
      <c r="Q114" s="1">
        <f>Input!O114</f>
        <v>431030.95</v>
      </c>
      <c r="R114">
        <f>Input!P114</f>
        <v>89.58</v>
      </c>
      <c r="S114" s="1">
        <f>Input!Q114</f>
        <v>35522813.759999998</v>
      </c>
      <c r="T114" s="1">
        <f>Input!R114</f>
        <v>172183.25</v>
      </c>
    </row>
    <row r="115" spans="1:20" x14ac:dyDescent="0.45">
      <c r="A115">
        <f t="shared" si="3"/>
        <v>201303</v>
      </c>
      <c r="B115">
        <f t="shared" si="4"/>
        <v>1</v>
      </c>
      <c r="C115">
        <f>Input!A115</f>
        <v>3</v>
      </c>
      <c r="D115">
        <f>Input!B115</f>
        <v>2013</v>
      </c>
      <c r="E115" t="str">
        <f>Input!C115</f>
        <v>NGrid-NY</v>
      </c>
      <c r="F115">
        <f>Input!D115</f>
        <v>3010</v>
      </c>
      <c r="G115">
        <f>Input!E115</f>
        <v>927834</v>
      </c>
      <c r="H115">
        <f>Input!F115</f>
        <v>133474</v>
      </c>
      <c r="I115">
        <f>Input!G115</f>
        <v>67990</v>
      </c>
      <c r="J115">
        <f>Input!H115</f>
        <v>1866</v>
      </c>
      <c r="K115">
        <f>Input!I115</f>
        <v>0.201113561262</v>
      </c>
      <c r="L115">
        <f>Input!J115</f>
        <v>23680</v>
      </c>
      <c r="M115">
        <f>Input!K115</f>
        <v>3284</v>
      </c>
      <c r="N115" s="1">
        <f>Input!L115</f>
        <v>121736550.52</v>
      </c>
      <c r="O115" s="1">
        <f>Input!M115</f>
        <v>55951165</v>
      </c>
      <c r="P115" s="1">
        <f>Input!N115</f>
        <v>39389669</v>
      </c>
      <c r="Q115" s="1">
        <f>Input!O115</f>
        <v>574121</v>
      </c>
      <c r="R115">
        <f>Input!P115</f>
        <v>131.21</v>
      </c>
      <c r="S115" s="1">
        <f>Input!Q115</f>
        <v>19375978</v>
      </c>
      <c r="T115" s="1">
        <f>Input!R115</f>
        <v>331536.93</v>
      </c>
    </row>
    <row r="116" spans="1:20" x14ac:dyDescent="0.45">
      <c r="A116">
        <f t="shared" si="3"/>
        <v>201303</v>
      </c>
      <c r="B116">
        <f t="shared" si="4"/>
        <v>0</v>
      </c>
      <c r="C116">
        <f>Input!A116</f>
        <v>3</v>
      </c>
      <c r="D116">
        <f>Input!B116</f>
        <v>2013</v>
      </c>
      <c r="E116" t="str">
        <f>Input!C116</f>
        <v>NYSEG</v>
      </c>
      <c r="F116">
        <f>Input!D116</f>
        <v>1005</v>
      </c>
      <c r="G116">
        <f>Input!E116</f>
        <v>992061</v>
      </c>
      <c r="H116">
        <f>Input!F116</f>
        <v>114408</v>
      </c>
      <c r="I116">
        <f>Input!G116</f>
        <v>74877</v>
      </c>
      <c r="J116">
        <f>Input!H116</f>
        <v>425</v>
      </c>
      <c r="K116">
        <f>Input!I116</f>
        <v>4.2840107613999999E-2</v>
      </c>
      <c r="L116">
        <f>Input!J116</f>
        <v>67354</v>
      </c>
      <c r="M116">
        <f>Input!K116</f>
        <v>2310</v>
      </c>
      <c r="N116" s="1">
        <f>Input!L116</f>
        <v>82821518.170000002</v>
      </c>
      <c r="O116" s="1">
        <f>Input!M116</f>
        <v>29329135.510000002</v>
      </c>
      <c r="P116" s="1">
        <f>Input!N116</f>
        <v>16478291.34</v>
      </c>
      <c r="Q116" s="1">
        <f>Input!O116</f>
        <v>207364.43</v>
      </c>
      <c r="R116">
        <f>Input!P116</f>
        <v>83.48</v>
      </c>
      <c r="S116" s="1">
        <f>Input!Q116</f>
        <v>32607562.75</v>
      </c>
      <c r="T116" s="1">
        <f>Input!R116</f>
        <v>331574.59999999998</v>
      </c>
    </row>
    <row r="117" spans="1:20" x14ac:dyDescent="0.45">
      <c r="A117">
        <f t="shared" si="3"/>
        <v>201303</v>
      </c>
      <c r="B117">
        <f t="shared" si="4"/>
        <v>1</v>
      </c>
      <c r="C117">
        <f>Input!A117</f>
        <v>3</v>
      </c>
      <c r="D117">
        <f>Input!B117</f>
        <v>2013</v>
      </c>
      <c r="E117" t="str">
        <f>Input!C117</f>
        <v>NGrid-Upstate</v>
      </c>
      <c r="F117">
        <f>Input!D117</f>
        <v>1004</v>
      </c>
      <c r="G117">
        <f>Input!E117</f>
        <v>1457814</v>
      </c>
      <c r="H117">
        <f>Input!F117</f>
        <v>201728</v>
      </c>
      <c r="I117">
        <f>Input!G117</f>
        <v>98202</v>
      </c>
      <c r="J117">
        <f>Input!H117</f>
        <v>965</v>
      </c>
      <c r="K117">
        <f>Input!I117</f>
        <v>6.6195001557000005E-2</v>
      </c>
      <c r="L117">
        <f>Input!J117</f>
        <v>60500</v>
      </c>
      <c r="M117">
        <f>Input!K117</f>
        <v>6220</v>
      </c>
      <c r="N117" s="1">
        <f>Input!L117</f>
        <v>203065463.30000001</v>
      </c>
      <c r="O117" s="1">
        <f>Input!M117</f>
        <v>199746326.66999999</v>
      </c>
      <c r="P117" s="1">
        <f>Input!N117</f>
        <v>57574170</v>
      </c>
      <c r="Q117" s="1">
        <f>Input!O117</f>
        <v>1615842</v>
      </c>
      <c r="R117">
        <f>Input!P117</f>
        <v>139.29</v>
      </c>
      <c r="S117" s="1">
        <f>Input!Q117</f>
        <v>62172033</v>
      </c>
      <c r="T117" s="1">
        <f>Input!R117</f>
        <v>2973612.39</v>
      </c>
    </row>
    <row r="118" spans="1:20" x14ac:dyDescent="0.45">
      <c r="A118">
        <f t="shared" si="3"/>
        <v>201303</v>
      </c>
      <c r="B118">
        <f t="shared" si="4"/>
        <v>0</v>
      </c>
      <c r="C118">
        <f>Input!A118</f>
        <v>3</v>
      </c>
      <c r="D118">
        <f>Input!B118</f>
        <v>2013</v>
      </c>
      <c r="E118" t="str">
        <f>Input!C118</f>
        <v>CE</v>
      </c>
      <c r="F118">
        <f>Input!D118</f>
        <v>1002</v>
      </c>
      <c r="G118">
        <f>Input!E118</f>
        <v>2891483</v>
      </c>
      <c r="H118">
        <f>Input!F118</f>
        <v>310255</v>
      </c>
      <c r="I118">
        <f>Input!G118</f>
        <v>217244</v>
      </c>
      <c r="J118">
        <f>Input!H118</f>
        <v>7730</v>
      </c>
      <c r="K118">
        <f>Input!I118</f>
        <v>0.26733686485399999</v>
      </c>
      <c r="L118">
        <f>Input!J118</f>
        <v>175475</v>
      </c>
      <c r="M118">
        <f>Input!K118</f>
        <v>3564</v>
      </c>
      <c r="N118" s="1">
        <f>Input!L118</f>
        <v>333409060.63999999</v>
      </c>
      <c r="O118" s="1">
        <f>Input!M118</f>
        <v>264399919.68000001</v>
      </c>
      <c r="P118" s="1">
        <f>Input!N118</f>
        <v>89507644.799999997</v>
      </c>
      <c r="Q118" s="1">
        <f>Input!O118</f>
        <v>8792000</v>
      </c>
      <c r="R118">
        <f>Input!P118</f>
        <v>115.31</v>
      </c>
      <c r="S118" s="1">
        <f>Input!Q118</f>
        <v>97842469.489999995</v>
      </c>
      <c r="T118" s="1">
        <f>Input!R118</f>
        <v>3611860.06</v>
      </c>
    </row>
    <row r="119" spans="1:20" x14ac:dyDescent="0.45">
      <c r="A119">
        <f t="shared" si="3"/>
        <v>201306</v>
      </c>
      <c r="B119">
        <f t="shared" si="4"/>
        <v>0</v>
      </c>
      <c r="C119">
        <f>Input!A119</f>
        <v>6</v>
      </c>
      <c r="D119">
        <f>Input!B119</f>
        <v>2013</v>
      </c>
      <c r="E119" t="str">
        <f>Input!C119</f>
        <v>CH</v>
      </c>
      <c r="F119">
        <f>Input!D119</f>
        <v>1001</v>
      </c>
      <c r="G119">
        <f>Input!E119</f>
        <v>221478</v>
      </c>
      <c r="H119">
        <f>Input!F119</f>
        <v>21433</v>
      </c>
      <c r="I119">
        <f>Input!G119</f>
        <v>26190</v>
      </c>
      <c r="J119">
        <f>Input!H119</f>
        <v>1296</v>
      </c>
      <c r="K119">
        <f>Input!I119</f>
        <v>0.58515969983500005</v>
      </c>
      <c r="L119">
        <f>Input!J119</f>
        <v>4729</v>
      </c>
      <c r="M119">
        <f>Input!K119</f>
        <v>837</v>
      </c>
      <c r="N119" s="1">
        <f>Input!L119</f>
        <v>23842446</v>
      </c>
      <c r="O119" s="1">
        <f>Input!M119</f>
        <v>10575019</v>
      </c>
      <c r="P119" s="1">
        <f>Input!N119</f>
        <v>9423094</v>
      </c>
      <c r="Q119" s="1">
        <f>Input!O119</f>
        <v>1225797.67</v>
      </c>
      <c r="R119">
        <f>Input!P119</f>
        <v>107.65</v>
      </c>
      <c r="S119" s="1">
        <f>Input!Q119</f>
        <v>6863680.3899999997</v>
      </c>
      <c r="T119" s="1">
        <f>Input!R119</f>
        <v>310041.43</v>
      </c>
    </row>
    <row r="120" spans="1:20" x14ac:dyDescent="0.45">
      <c r="A120">
        <f t="shared" si="3"/>
        <v>201306</v>
      </c>
      <c r="B120">
        <f t="shared" si="4"/>
        <v>0</v>
      </c>
      <c r="C120">
        <f>Input!A120</f>
        <v>6</v>
      </c>
      <c r="D120">
        <f>Input!B120</f>
        <v>2013</v>
      </c>
      <c r="E120" t="str">
        <f>Input!C120</f>
        <v>OR</v>
      </c>
      <c r="F120">
        <f>Input!D120</f>
        <v>1006</v>
      </c>
      <c r="G120">
        <f>Input!E120</f>
        <v>196077</v>
      </c>
      <c r="H120">
        <f>Input!F120</f>
        <v>17429</v>
      </c>
      <c r="I120">
        <f>Input!G120</f>
        <v>15164</v>
      </c>
      <c r="J120">
        <f>Input!H120</f>
        <v>1237</v>
      </c>
      <c r="K120">
        <f>Input!I120</f>
        <v>0.63087460538499995</v>
      </c>
      <c r="L120">
        <f>Input!J120</f>
        <v>8189</v>
      </c>
      <c r="M120">
        <f>Input!K120</f>
        <v>158</v>
      </c>
      <c r="N120" s="1">
        <f>Input!L120</f>
        <v>33816815.93</v>
      </c>
      <c r="O120" s="1">
        <f>Input!M120</f>
        <v>7951904.4299999997</v>
      </c>
      <c r="P120" s="1">
        <f>Input!N120</f>
        <v>4033991</v>
      </c>
      <c r="Q120" s="1">
        <f>Input!O120</f>
        <v>894895.53</v>
      </c>
      <c r="R120">
        <f>Input!P120</f>
        <v>172.47</v>
      </c>
      <c r="S120" s="1">
        <f>Input!Q120</f>
        <v>8103243</v>
      </c>
      <c r="T120" s="1">
        <f>Input!R120</f>
        <v>294471.65000000002</v>
      </c>
    </row>
    <row r="121" spans="1:20" x14ac:dyDescent="0.45">
      <c r="A121">
        <f t="shared" si="3"/>
        <v>201306</v>
      </c>
      <c r="B121">
        <f t="shared" si="4"/>
        <v>0</v>
      </c>
      <c r="C121">
        <f>Input!A121</f>
        <v>6</v>
      </c>
      <c r="D121">
        <f>Input!B121</f>
        <v>2013</v>
      </c>
      <c r="E121" t="str">
        <f>Input!C121</f>
        <v>NFG</v>
      </c>
      <c r="F121">
        <f>Input!D121</f>
        <v>3120</v>
      </c>
      <c r="G121">
        <f>Input!E121</f>
        <v>467146</v>
      </c>
      <c r="H121">
        <f>Input!F121</f>
        <v>22964</v>
      </c>
      <c r="I121">
        <f>Input!G121</f>
        <v>19371</v>
      </c>
      <c r="J121">
        <f>Input!H121</f>
        <v>3547</v>
      </c>
      <c r="K121">
        <f>Input!I121</f>
        <v>0.75929152770200004</v>
      </c>
      <c r="L121">
        <f>Input!J121</f>
        <v>19827</v>
      </c>
      <c r="M121">
        <f>Input!K121</f>
        <v>2365</v>
      </c>
      <c r="N121" s="1">
        <f>Input!L121</f>
        <v>21987279.329999998</v>
      </c>
      <c r="O121" s="1">
        <f>Input!M121</f>
        <v>9941413.6699999999</v>
      </c>
      <c r="P121" s="1">
        <f>Input!N121</f>
        <v>5923660.4199999999</v>
      </c>
      <c r="Q121" s="1">
        <f>Input!O121</f>
        <v>1612257.37</v>
      </c>
      <c r="R121">
        <f>Input!P121</f>
        <v>47.07</v>
      </c>
      <c r="S121" s="1">
        <f>Input!Q121</f>
        <v>8181217.4000000004</v>
      </c>
      <c r="T121" s="1">
        <f>Input!R121</f>
        <v>1391383.57</v>
      </c>
    </row>
    <row r="122" spans="1:20" x14ac:dyDescent="0.45">
      <c r="A122">
        <f t="shared" si="3"/>
        <v>201306</v>
      </c>
      <c r="B122">
        <f t="shared" si="4"/>
        <v>1</v>
      </c>
      <c r="C122">
        <f>Input!A122</f>
        <v>6</v>
      </c>
      <c r="D122">
        <f>Input!B122</f>
        <v>2013</v>
      </c>
      <c r="E122" t="str">
        <f>Input!C122</f>
        <v>NGrid-LI</v>
      </c>
      <c r="F122">
        <f>Input!D122</f>
        <v>1003</v>
      </c>
      <c r="G122">
        <f>Input!E122</f>
        <v>518443</v>
      </c>
      <c r="H122">
        <f>Input!F122</f>
        <v>69631</v>
      </c>
      <c r="I122">
        <f>Input!G122</f>
        <v>1832</v>
      </c>
      <c r="J122">
        <f>Input!H122</f>
        <v>1187</v>
      </c>
      <c r="K122">
        <f>Input!I122</f>
        <v>0.22895477419900001</v>
      </c>
      <c r="L122">
        <f>Input!J122</f>
        <v>23897</v>
      </c>
      <c r="M122">
        <f>Input!K122</f>
        <v>882</v>
      </c>
      <c r="N122" s="1">
        <f>Input!L122</f>
        <v>29008262</v>
      </c>
      <c r="O122" s="1">
        <f>Input!M122</f>
        <v>33462567</v>
      </c>
      <c r="P122" s="1">
        <f>Input!N122</f>
        <v>1455516</v>
      </c>
      <c r="Q122" s="1">
        <f>Input!O122</f>
        <v>1509180</v>
      </c>
      <c r="R122">
        <f>Input!P122</f>
        <v>55.95</v>
      </c>
      <c r="S122" s="1">
        <f>Input!Q122</f>
        <v>20192200</v>
      </c>
      <c r="T122" s="1">
        <f>Input!R122</f>
        <v>488063</v>
      </c>
    </row>
    <row r="123" spans="1:20" x14ac:dyDescent="0.45">
      <c r="A123">
        <f t="shared" si="3"/>
        <v>201306</v>
      </c>
      <c r="B123">
        <f t="shared" si="4"/>
        <v>0</v>
      </c>
      <c r="C123">
        <f>Input!A123</f>
        <v>6</v>
      </c>
      <c r="D123">
        <f>Input!B123</f>
        <v>2013</v>
      </c>
      <c r="E123" t="str">
        <f>Input!C123</f>
        <v>RG&amp;E</v>
      </c>
      <c r="F123">
        <f>Input!D123</f>
        <v>1007</v>
      </c>
      <c r="G123">
        <f>Input!E123</f>
        <v>612317</v>
      </c>
      <c r="H123">
        <f>Input!F123</f>
        <v>71641</v>
      </c>
      <c r="I123">
        <f>Input!G123</f>
        <v>40345</v>
      </c>
      <c r="J123">
        <f>Input!H123</f>
        <v>1174</v>
      </c>
      <c r="K123">
        <f>Input!I123</f>
        <v>0.191730753842</v>
      </c>
      <c r="L123">
        <f>Input!J123</f>
        <v>44874</v>
      </c>
      <c r="M123">
        <f>Input!K123</f>
        <v>2075</v>
      </c>
      <c r="N123" s="1">
        <f>Input!L123</f>
        <v>36201809</v>
      </c>
      <c r="O123" s="1">
        <f>Input!M123</f>
        <v>43674533.18</v>
      </c>
      <c r="P123" s="1">
        <f>Input!N123</f>
        <v>10280421.57</v>
      </c>
      <c r="Q123" s="1">
        <f>Input!O123</f>
        <v>906624.75</v>
      </c>
      <c r="R123">
        <f>Input!P123</f>
        <v>59.12</v>
      </c>
      <c r="S123" s="1">
        <f>Input!Q123</f>
        <v>35976711.57</v>
      </c>
      <c r="T123" s="1">
        <f>Input!R123</f>
        <v>1359833.87</v>
      </c>
    </row>
    <row r="124" spans="1:20" x14ac:dyDescent="0.45">
      <c r="A124">
        <f t="shared" si="3"/>
        <v>201306</v>
      </c>
      <c r="B124">
        <f t="shared" si="4"/>
        <v>1</v>
      </c>
      <c r="C124">
        <f>Input!A124</f>
        <v>6</v>
      </c>
      <c r="D124">
        <f>Input!B124</f>
        <v>2013</v>
      </c>
      <c r="E124" t="str">
        <f>Input!C124</f>
        <v>NGrid-NY</v>
      </c>
      <c r="F124">
        <f>Input!D124</f>
        <v>3010</v>
      </c>
      <c r="G124">
        <f>Input!E124</f>
        <v>922690</v>
      </c>
      <c r="H124">
        <f>Input!F124</f>
        <v>154076</v>
      </c>
      <c r="I124">
        <f>Input!G124</f>
        <v>61323</v>
      </c>
      <c r="J124">
        <f>Input!H124</f>
        <v>3190</v>
      </c>
      <c r="K124">
        <f>Input!I124</f>
        <v>0.34572825109200001</v>
      </c>
      <c r="L124">
        <f>Input!J124</f>
        <v>30202</v>
      </c>
      <c r="M124">
        <f>Input!K124</f>
        <v>4409</v>
      </c>
      <c r="N124" s="1">
        <f>Input!L124</f>
        <v>48890616.039999999</v>
      </c>
      <c r="O124" s="1">
        <f>Input!M124</f>
        <v>62526067</v>
      </c>
      <c r="P124" s="1">
        <f>Input!N124</f>
        <v>35067998</v>
      </c>
      <c r="Q124" s="1">
        <f>Input!O124</f>
        <v>2482444</v>
      </c>
      <c r="R124">
        <f>Input!P124</f>
        <v>52.99</v>
      </c>
      <c r="S124" s="1">
        <f>Input!Q124</f>
        <v>23869895</v>
      </c>
      <c r="T124" s="1">
        <f>Input!R124</f>
        <v>924615.29</v>
      </c>
    </row>
    <row r="125" spans="1:20" x14ac:dyDescent="0.45">
      <c r="A125">
        <f t="shared" si="3"/>
        <v>201306</v>
      </c>
      <c r="B125">
        <f t="shared" si="4"/>
        <v>0</v>
      </c>
      <c r="C125">
        <f>Input!A125</f>
        <v>6</v>
      </c>
      <c r="D125">
        <f>Input!B125</f>
        <v>2013</v>
      </c>
      <c r="E125" t="str">
        <f>Input!C125</f>
        <v>NYSEG</v>
      </c>
      <c r="F125">
        <f>Input!D125</f>
        <v>1005</v>
      </c>
      <c r="G125">
        <f>Input!E125</f>
        <v>993182</v>
      </c>
      <c r="H125">
        <f>Input!F125</f>
        <v>116652</v>
      </c>
      <c r="I125">
        <f>Input!G125</f>
        <v>70886</v>
      </c>
      <c r="J125">
        <f>Input!H125</f>
        <v>3236</v>
      </c>
      <c r="K125">
        <f>Input!I125</f>
        <v>0.32582145065099999</v>
      </c>
      <c r="L125">
        <f>Input!J125</f>
        <v>71496</v>
      </c>
      <c r="M125">
        <f>Input!K125</f>
        <v>3042</v>
      </c>
      <c r="N125" s="1">
        <f>Input!L125</f>
        <v>61920434</v>
      </c>
      <c r="O125" s="1">
        <f>Input!M125</f>
        <v>35600896.560000002</v>
      </c>
      <c r="P125" s="1">
        <f>Input!N125</f>
        <v>13245096.84</v>
      </c>
      <c r="Q125" s="1">
        <f>Input!O125</f>
        <v>1807847.61</v>
      </c>
      <c r="R125">
        <f>Input!P125</f>
        <v>62.35</v>
      </c>
      <c r="S125" s="1">
        <f>Input!Q125</f>
        <v>34348612.18</v>
      </c>
      <c r="T125" s="1">
        <f>Input!R125</f>
        <v>1331703.8899999999</v>
      </c>
    </row>
    <row r="126" spans="1:20" x14ac:dyDescent="0.45">
      <c r="A126">
        <f t="shared" si="3"/>
        <v>201306</v>
      </c>
      <c r="B126">
        <f t="shared" si="4"/>
        <v>1</v>
      </c>
      <c r="C126">
        <f>Input!A126</f>
        <v>6</v>
      </c>
      <c r="D126">
        <f>Input!B126</f>
        <v>2013</v>
      </c>
      <c r="E126" t="str">
        <f>Input!C126</f>
        <v>NGrid-Upstate</v>
      </c>
      <c r="F126">
        <f>Input!D126</f>
        <v>1004</v>
      </c>
      <c r="G126">
        <f>Input!E126</f>
        <v>1487539</v>
      </c>
      <c r="H126">
        <f>Input!F126</f>
        <v>228543</v>
      </c>
      <c r="I126">
        <f>Input!G126</f>
        <v>95481</v>
      </c>
      <c r="J126">
        <f>Input!H126</f>
        <v>6729</v>
      </c>
      <c r="K126">
        <f>Input!I126</f>
        <v>0.45235788776000002</v>
      </c>
      <c r="L126">
        <f>Input!J126</f>
        <v>70713</v>
      </c>
      <c r="M126">
        <f>Input!K126</f>
        <v>6262</v>
      </c>
      <c r="N126" s="1">
        <f>Input!L126</f>
        <v>155246737.06</v>
      </c>
      <c r="O126" s="1">
        <f>Input!M126</f>
        <v>229182819</v>
      </c>
      <c r="P126" s="1">
        <f>Input!N126</f>
        <v>55538882</v>
      </c>
      <c r="Q126" s="1">
        <f>Input!O126</f>
        <v>9197088</v>
      </c>
      <c r="R126">
        <f>Input!P126</f>
        <v>104.36</v>
      </c>
      <c r="S126" s="1">
        <f>Input!Q126</f>
        <v>71264201</v>
      </c>
      <c r="T126" s="1">
        <f>Input!R126</f>
        <v>5623176.9299999997</v>
      </c>
    </row>
    <row r="127" spans="1:20" x14ac:dyDescent="0.45">
      <c r="A127">
        <f t="shared" si="3"/>
        <v>201306</v>
      </c>
      <c r="B127">
        <f t="shared" si="4"/>
        <v>0</v>
      </c>
      <c r="C127">
        <f>Input!A127</f>
        <v>6</v>
      </c>
      <c r="D127">
        <f>Input!B127</f>
        <v>2013</v>
      </c>
      <c r="E127" t="str">
        <f>Input!C127</f>
        <v>CE</v>
      </c>
      <c r="F127">
        <f>Input!D127</f>
        <v>1002</v>
      </c>
      <c r="G127">
        <f>Input!E127</f>
        <v>2891905</v>
      </c>
      <c r="H127">
        <f>Input!F127</f>
        <v>297959</v>
      </c>
      <c r="I127">
        <f>Input!G127</f>
        <v>218065</v>
      </c>
      <c r="J127">
        <f>Input!H127</f>
        <v>7728</v>
      </c>
      <c r="K127">
        <f>Input!I127</f>
        <v>0.26722869527199999</v>
      </c>
      <c r="L127">
        <f>Input!J127</f>
        <v>162779</v>
      </c>
      <c r="M127">
        <f>Input!K127</f>
        <v>4308</v>
      </c>
      <c r="N127" s="1">
        <f>Input!L127</f>
        <v>323508659.01999998</v>
      </c>
      <c r="O127" s="1">
        <f>Input!M127</f>
        <v>242735179.16</v>
      </c>
      <c r="P127" s="1">
        <f>Input!N127</f>
        <v>89232469.030000001</v>
      </c>
      <c r="Q127" s="1">
        <f>Input!O127</f>
        <v>10350000</v>
      </c>
      <c r="R127">
        <f>Input!P127</f>
        <v>111.87</v>
      </c>
      <c r="S127" s="1">
        <f>Input!Q127</f>
        <v>94713301</v>
      </c>
      <c r="T127" s="1">
        <f>Input!R127</f>
        <v>4651794.33</v>
      </c>
    </row>
    <row r="128" spans="1:20" x14ac:dyDescent="0.45">
      <c r="A128">
        <f t="shared" si="3"/>
        <v>201309</v>
      </c>
      <c r="B128">
        <f t="shared" si="4"/>
        <v>0</v>
      </c>
      <c r="C128">
        <f>Input!A128</f>
        <v>9</v>
      </c>
      <c r="D128">
        <f>Input!B128</f>
        <v>2013</v>
      </c>
      <c r="E128" t="str">
        <f>Input!C128</f>
        <v>CH</v>
      </c>
      <c r="F128">
        <f>Input!D128</f>
        <v>1001</v>
      </c>
      <c r="G128">
        <f>Input!E128</f>
        <v>218307</v>
      </c>
      <c r="H128">
        <f>Input!F128</f>
        <v>20241</v>
      </c>
      <c r="I128">
        <f>Input!G128</f>
        <v>26316</v>
      </c>
      <c r="J128">
        <f>Input!H128</f>
        <v>1404</v>
      </c>
      <c r="K128">
        <f>Input!I128</f>
        <v>0.64313100358700004</v>
      </c>
      <c r="L128">
        <f>Input!J128</f>
        <v>5641</v>
      </c>
      <c r="M128">
        <f>Input!K128</f>
        <v>831</v>
      </c>
      <c r="N128" s="1">
        <f>Input!L128</f>
        <v>30557342</v>
      </c>
      <c r="O128" s="1">
        <f>Input!M128</f>
        <v>9491817</v>
      </c>
      <c r="P128" s="1">
        <f>Input!N128</f>
        <v>9819530</v>
      </c>
      <c r="Q128" s="1">
        <f>Input!O128</f>
        <v>1080505.07</v>
      </c>
      <c r="R128">
        <f>Input!P128</f>
        <v>139.97</v>
      </c>
      <c r="S128" s="1">
        <f>Input!Q128</f>
        <v>8096176.1799999997</v>
      </c>
      <c r="T128" s="1">
        <f>Input!R128</f>
        <v>428224.35</v>
      </c>
    </row>
    <row r="129" spans="1:20" x14ac:dyDescent="0.45">
      <c r="A129">
        <f t="shared" si="3"/>
        <v>201309</v>
      </c>
      <c r="B129">
        <f t="shared" si="4"/>
        <v>0</v>
      </c>
      <c r="C129">
        <f>Input!A129</f>
        <v>9</v>
      </c>
      <c r="D129">
        <f>Input!B129</f>
        <v>2013</v>
      </c>
      <c r="E129" t="str">
        <f>Input!C129</f>
        <v>OR</v>
      </c>
      <c r="F129">
        <f>Input!D129</f>
        <v>1006</v>
      </c>
      <c r="G129">
        <f>Input!E129</f>
        <v>196121</v>
      </c>
      <c r="H129">
        <f>Input!F129</f>
        <v>16977</v>
      </c>
      <c r="I129">
        <f>Input!G129</f>
        <v>16834</v>
      </c>
      <c r="J129">
        <f>Input!H129</f>
        <v>725</v>
      </c>
      <c r="K129">
        <f>Input!I129</f>
        <v>0.36966974469800001</v>
      </c>
      <c r="L129">
        <f>Input!J129</f>
        <v>7738</v>
      </c>
      <c r="M129">
        <f>Input!K129</f>
        <v>150</v>
      </c>
      <c r="N129" s="1">
        <f>Input!L129</f>
        <v>39136109.420000002</v>
      </c>
      <c r="O129" s="1">
        <f>Input!M129</f>
        <v>6934914</v>
      </c>
      <c r="P129" s="1">
        <f>Input!N129</f>
        <v>4866277</v>
      </c>
      <c r="Q129" s="1">
        <f>Input!O129</f>
        <v>506438.57</v>
      </c>
      <c r="R129">
        <f>Input!P129</f>
        <v>199.55</v>
      </c>
      <c r="S129" s="1">
        <f>Input!Q129</f>
        <v>7509496</v>
      </c>
      <c r="T129" s="1">
        <f>Input!R129</f>
        <v>276829</v>
      </c>
    </row>
    <row r="130" spans="1:20" x14ac:dyDescent="0.45">
      <c r="A130">
        <f t="shared" si="3"/>
        <v>201309</v>
      </c>
      <c r="B130">
        <f t="shared" si="4"/>
        <v>0</v>
      </c>
      <c r="C130">
        <f>Input!A130</f>
        <v>9</v>
      </c>
      <c r="D130">
        <f>Input!B130</f>
        <v>2013</v>
      </c>
      <c r="E130" t="str">
        <f>Input!C130</f>
        <v>NFG</v>
      </c>
      <c r="F130">
        <f>Input!D130</f>
        <v>3120</v>
      </c>
      <c r="G130">
        <f>Input!E130</f>
        <v>463858</v>
      </c>
      <c r="H130">
        <f>Input!F130</f>
        <v>24273</v>
      </c>
      <c r="I130">
        <f>Input!G130</f>
        <v>15136</v>
      </c>
      <c r="J130">
        <f>Input!H130</f>
        <v>2139</v>
      </c>
      <c r="K130">
        <f>Input!I130</f>
        <v>0.46113250175699999</v>
      </c>
      <c r="L130">
        <f>Input!J130</f>
        <v>19161</v>
      </c>
      <c r="M130">
        <f>Input!K130</f>
        <v>1660</v>
      </c>
      <c r="N130" s="1">
        <f>Input!L130</f>
        <v>16148272.689999999</v>
      </c>
      <c r="O130" s="1">
        <f>Input!M130</f>
        <v>8845611.1500000004</v>
      </c>
      <c r="P130" s="1">
        <f>Input!N130</f>
        <v>4377650.2699999996</v>
      </c>
      <c r="Q130" s="1">
        <f>Input!O130</f>
        <v>701881.86</v>
      </c>
      <c r="R130">
        <f>Input!P130</f>
        <v>34.81</v>
      </c>
      <c r="S130" s="1">
        <f>Input!Q130</f>
        <v>7468129.3799999999</v>
      </c>
      <c r="T130" s="1">
        <f>Input!R130</f>
        <v>833334.14</v>
      </c>
    </row>
    <row r="131" spans="1:20" x14ac:dyDescent="0.45">
      <c r="A131">
        <f t="shared" ref="A131:A194" si="5">D131*100+C131</f>
        <v>201309</v>
      </c>
      <c r="B131">
        <f t="shared" si="4"/>
        <v>1</v>
      </c>
      <c r="C131">
        <f>Input!A131</f>
        <v>9</v>
      </c>
      <c r="D131">
        <f>Input!B131</f>
        <v>2013</v>
      </c>
      <c r="E131" t="str">
        <f>Input!C131</f>
        <v>NGrid-LI</v>
      </c>
      <c r="F131">
        <f>Input!D131</f>
        <v>1003</v>
      </c>
      <c r="G131">
        <f>Input!E131</f>
        <v>518562</v>
      </c>
      <c r="H131">
        <f>Input!F131</f>
        <v>68472</v>
      </c>
      <c r="I131">
        <f>Input!G131</f>
        <v>2358</v>
      </c>
      <c r="J131">
        <f>Input!H131</f>
        <v>1233</v>
      </c>
      <c r="K131">
        <f>Input!I131</f>
        <v>0.23777291818499999</v>
      </c>
      <c r="L131">
        <f>Input!J131</f>
        <v>23603</v>
      </c>
      <c r="M131">
        <f>Input!K131</f>
        <v>1203</v>
      </c>
      <c r="N131" s="1">
        <f>Input!L131</f>
        <v>22883624</v>
      </c>
      <c r="O131" s="1">
        <f>Input!M131</f>
        <v>31745923</v>
      </c>
      <c r="P131" s="1">
        <f>Input!N131</f>
        <v>1414769</v>
      </c>
      <c r="Q131" s="1">
        <f>Input!O131</f>
        <v>1641453</v>
      </c>
      <c r="R131">
        <f>Input!P131</f>
        <v>44.13</v>
      </c>
      <c r="S131" s="1">
        <f>Input!Q131</f>
        <v>19178005</v>
      </c>
      <c r="T131" s="1">
        <f>Input!R131</f>
        <v>818736</v>
      </c>
    </row>
    <row r="132" spans="1:20" x14ac:dyDescent="0.45">
      <c r="A132">
        <f t="shared" si="5"/>
        <v>201309</v>
      </c>
      <c r="B132">
        <f t="shared" si="4"/>
        <v>0</v>
      </c>
      <c r="C132">
        <f>Input!A132</f>
        <v>9</v>
      </c>
      <c r="D132">
        <f>Input!B132</f>
        <v>2013</v>
      </c>
      <c r="E132" t="str">
        <f>Input!C132</f>
        <v>RG&amp;E</v>
      </c>
      <c r="F132">
        <f>Input!D132</f>
        <v>1007</v>
      </c>
      <c r="G132">
        <f>Input!E132</f>
        <v>613139</v>
      </c>
      <c r="H132">
        <f>Input!F132</f>
        <v>71720</v>
      </c>
      <c r="I132">
        <f>Input!G132</f>
        <v>43491</v>
      </c>
      <c r="J132">
        <f>Input!H132</f>
        <v>875</v>
      </c>
      <c r="K132">
        <f>Input!I132</f>
        <v>0.14270826028</v>
      </c>
      <c r="L132">
        <f>Input!J132</f>
        <v>44974</v>
      </c>
      <c r="M132">
        <f>Input!K132</f>
        <v>3108</v>
      </c>
      <c r="N132" s="1">
        <f>Input!L132</f>
        <v>35954593.909999996</v>
      </c>
      <c r="O132" s="1">
        <f>Input!M132</f>
        <v>44206269.43</v>
      </c>
      <c r="P132" s="1">
        <f>Input!N132</f>
        <v>10405429.02</v>
      </c>
      <c r="Q132" s="1">
        <f>Input!O132</f>
        <v>622245.16</v>
      </c>
      <c r="R132">
        <f>Input!P132</f>
        <v>58.64</v>
      </c>
      <c r="S132" s="1">
        <f>Input!Q132</f>
        <v>35539042.030000001</v>
      </c>
      <c r="T132" s="1">
        <f>Input!R132</f>
        <v>1419814.27</v>
      </c>
    </row>
    <row r="133" spans="1:20" x14ac:dyDescent="0.45">
      <c r="A133">
        <f t="shared" si="5"/>
        <v>201309</v>
      </c>
      <c r="B133">
        <f t="shared" si="4"/>
        <v>1</v>
      </c>
      <c r="C133">
        <f>Input!A133</f>
        <v>9</v>
      </c>
      <c r="D133">
        <f>Input!B133</f>
        <v>2013</v>
      </c>
      <c r="E133" t="str">
        <f>Input!C133</f>
        <v>NGrid-NY</v>
      </c>
      <c r="F133">
        <f>Input!D133</f>
        <v>3010</v>
      </c>
      <c r="G133">
        <f>Input!E133</f>
        <v>923867</v>
      </c>
      <c r="H133">
        <f>Input!F133</f>
        <v>159171</v>
      </c>
      <c r="I133">
        <f>Input!G133</f>
        <v>56254</v>
      </c>
      <c r="J133">
        <f>Input!H133</f>
        <v>3717</v>
      </c>
      <c r="K133">
        <f>Input!I133</f>
        <v>0.40233063850099998</v>
      </c>
      <c r="L133">
        <f>Input!J133</f>
        <v>30048</v>
      </c>
      <c r="M133">
        <f>Input!K133</f>
        <v>4217</v>
      </c>
      <c r="N133" s="1">
        <f>Input!L133</f>
        <v>37932210.130000003</v>
      </c>
      <c r="O133" s="1">
        <f>Input!M133</f>
        <v>55599392</v>
      </c>
      <c r="P133" s="1">
        <f>Input!N133</f>
        <v>29244533</v>
      </c>
      <c r="Q133" s="1">
        <f>Input!O133</f>
        <v>2427728</v>
      </c>
      <c r="R133">
        <f>Input!P133</f>
        <v>41.06</v>
      </c>
      <c r="S133" s="1">
        <f>Input!Q133</f>
        <v>21892082</v>
      </c>
      <c r="T133" s="1">
        <f>Input!R133</f>
        <v>1262285.1599999999</v>
      </c>
    </row>
    <row r="134" spans="1:20" x14ac:dyDescent="0.45">
      <c r="A134">
        <f t="shared" si="5"/>
        <v>201309</v>
      </c>
      <c r="B134">
        <f t="shared" si="4"/>
        <v>0</v>
      </c>
      <c r="C134">
        <f>Input!A134</f>
        <v>9</v>
      </c>
      <c r="D134">
        <f>Input!B134</f>
        <v>2013</v>
      </c>
      <c r="E134" t="str">
        <f>Input!C134</f>
        <v>NYSEG</v>
      </c>
      <c r="F134">
        <f>Input!D134</f>
        <v>1005</v>
      </c>
      <c r="G134">
        <f>Input!E134</f>
        <v>993035</v>
      </c>
      <c r="H134">
        <f>Input!F134</f>
        <v>111711</v>
      </c>
      <c r="I134">
        <f>Input!G134</f>
        <v>81929</v>
      </c>
      <c r="J134">
        <f>Input!H134</f>
        <v>2961</v>
      </c>
      <c r="K134">
        <f>Input!I134</f>
        <v>0.29817680142199998</v>
      </c>
      <c r="L134">
        <f>Input!J134</f>
        <v>72163</v>
      </c>
      <c r="M134">
        <f>Input!K134</f>
        <v>3552</v>
      </c>
      <c r="N134" s="1">
        <f>Input!L134</f>
        <v>63969340.409999996</v>
      </c>
      <c r="O134" s="1">
        <f>Input!M134</f>
        <v>35442201.920000002</v>
      </c>
      <c r="P134" s="1">
        <f>Input!N134</f>
        <v>14865647.050000001</v>
      </c>
      <c r="Q134" s="1">
        <f>Input!O134</f>
        <v>1333164.23</v>
      </c>
      <c r="R134">
        <f>Input!P134</f>
        <v>64.42</v>
      </c>
      <c r="S134" s="1">
        <f>Input!Q134</f>
        <v>33600279.149999999</v>
      </c>
      <c r="T134" s="1">
        <f>Input!R134</f>
        <v>1386108.37</v>
      </c>
    </row>
    <row r="135" spans="1:20" x14ac:dyDescent="0.45">
      <c r="A135">
        <f t="shared" si="5"/>
        <v>201309</v>
      </c>
      <c r="B135">
        <f t="shared" si="4"/>
        <v>1</v>
      </c>
      <c r="C135">
        <f>Input!A135</f>
        <v>9</v>
      </c>
      <c r="D135">
        <f>Input!B135</f>
        <v>2013</v>
      </c>
      <c r="E135" t="str">
        <f>Input!C135</f>
        <v>NGrid-Upstate</v>
      </c>
      <c r="F135">
        <f>Input!D135</f>
        <v>1004</v>
      </c>
      <c r="G135">
        <f>Input!E135</f>
        <v>1492900</v>
      </c>
      <c r="H135">
        <f>Input!F135</f>
        <v>223071</v>
      </c>
      <c r="I135">
        <f>Input!G135</f>
        <v>99064</v>
      </c>
      <c r="J135">
        <f>Input!H135</f>
        <v>6741</v>
      </c>
      <c r="K135">
        <f>Input!I135</f>
        <v>0.45153727644199998</v>
      </c>
      <c r="L135">
        <f>Input!J135</f>
        <v>68399</v>
      </c>
      <c r="M135">
        <f>Input!K135</f>
        <v>5947</v>
      </c>
      <c r="N135" s="1">
        <f>Input!L135</f>
        <v>151955973.75</v>
      </c>
      <c r="O135" s="1">
        <f>Input!M135</f>
        <v>217779502</v>
      </c>
      <c r="P135" s="1">
        <f>Input!N135</f>
        <v>56272393</v>
      </c>
      <c r="Q135" s="1">
        <f>Input!O135</f>
        <v>8022942</v>
      </c>
      <c r="R135">
        <f>Input!P135</f>
        <v>101.79</v>
      </c>
      <c r="S135" s="1">
        <f>Input!Q135</f>
        <v>69251379</v>
      </c>
      <c r="T135" s="1">
        <f>Input!R135</f>
        <v>4432922.3899999997</v>
      </c>
    </row>
    <row r="136" spans="1:20" x14ac:dyDescent="0.45">
      <c r="A136">
        <f t="shared" si="5"/>
        <v>201309</v>
      </c>
      <c r="B136">
        <f t="shared" si="4"/>
        <v>0</v>
      </c>
      <c r="C136">
        <f>Input!A136</f>
        <v>9</v>
      </c>
      <c r="D136">
        <f>Input!B136</f>
        <v>2013</v>
      </c>
      <c r="E136" t="str">
        <f>Input!C136</f>
        <v>CE</v>
      </c>
      <c r="F136">
        <f>Input!D136</f>
        <v>1002</v>
      </c>
      <c r="G136">
        <f>Input!E136</f>
        <v>2892258</v>
      </c>
      <c r="H136">
        <f>Input!F136</f>
        <v>271975</v>
      </c>
      <c r="I136">
        <f>Input!G136</f>
        <v>264539</v>
      </c>
      <c r="J136">
        <f>Input!H136</f>
        <v>8321</v>
      </c>
      <c r="K136">
        <f>Input!I136</f>
        <v>0.28769909185100001</v>
      </c>
      <c r="L136">
        <f>Input!J136</f>
        <v>168071</v>
      </c>
      <c r="M136">
        <f>Input!K136</f>
        <v>6778</v>
      </c>
      <c r="N136" s="1">
        <f>Input!L136</f>
        <v>374301308.95999998</v>
      </c>
      <c r="O136" s="1">
        <f>Input!M136</f>
        <v>250069724.91999999</v>
      </c>
      <c r="P136" s="1">
        <f>Input!N136</f>
        <v>116571855.78</v>
      </c>
      <c r="Q136" s="1">
        <f>Input!O136</f>
        <v>11879000</v>
      </c>
      <c r="R136">
        <f>Input!P136</f>
        <v>129.41</v>
      </c>
      <c r="S136" s="1">
        <f>Input!Q136</f>
        <v>95647923.370000005</v>
      </c>
      <c r="T136" s="1">
        <f>Input!R136</f>
        <v>5975577.4699999997</v>
      </c>
    </row>
    <row r="137" spans="1:20" x14ac:dyDescent="0.45">
      <c r="A137">
        <f t="shared" si="5"/>
        <v>201312</v>
      </c>
      <c r="B137">
        <f t="shared" si="4"/>
        <v>0</v>
      </c>
      <c r="C137">
        <f>Input!A137</f>
        <v>12</v>
      </c>
      <c r="D137">
        <f>Input!B137</f>
        <v>2013</v>
      </c>
      <c r="E137" t="str">
        <f>Input!C137</f>
        <v>CH</v>
      </c>
      <c r="F137">
        <f>Input!D137</f>
        <v>1001</v>
      </c>
      <c r="G137">
        <f>Input!E137</f>
        <v>219775</v>
      </c>
      <c r="H137">
        <f>Input!F137</f>
        <v>20484</v>
      </c>
      <c r="I137">
        <f>Input!G137</f>
        <v>25346</v>
      </c>
      <c r="J137">
        <f>Input!H137</f>
        <v>247</v>
      </c>
      <c r="K137">
        <f>Input!I137</f>
        <v>0.112387669207</v>
      </c>
      <c r="L137">
        <f>Input!J137</f>
        <v>5685</v>
      </c>
      <c r="M137">
        <f>Input!K137</f>
        <v>1016</v>
      </c>
      <c r="N137" s="1">
        <f>Input!L137</f>
        <v>29889526</v>
      </c>
      <c r="O137" s="1">
        <f>Input!M137</f>
        <v>9316012</v>
      </c>
      <c r="P137" s="1">
        <f>Input!N137</f>
        <v>8634512.4199999999</v>
      </c>
      <c r="Q137" s="1">
        <f>Input!O137</f>
        <v>237046.7</v>
      </c>
      <c r="R137">
        <f>Input!P137</f>
        <v>136</v>
      </c>
      <c r="S137" s="1">
        <f>Input!Q137</f>
        <v>7949222.3700000001</v>
      </c>
      <c r="T137" s="1">
        <f>Input!R137</f>
        <v>713672.09</v>
      </c>
    </row>
    <row r="138" spans="1:20" x14ac:dyDescent="0.45">
      <c r="A138">
        <f t="shared" si="5"/>
        <v>201312</v>
      </c>
      <c r="B138">
        <f t="shared" ref="B138:B201" si="6">IF(E138="Ngrid-LI",1,IF(E138="Ngrid-NY",1,IF(E138="NGrid-Upstate",1,0)))</f>
        <v>0</v>
      </c>
      <c r="C138">
        <f>Input!A138</f>
        <v>12</v>
      </c>
      <c r="D138">
        <f>Input!B138</f>
        <v>2013</v>
      </c>
      <c r="E138" t="str">
        <f>Input!C138</f>
        <v>OR</v>
      </c>
      <c r="F138">
        <f>Input!D138</f>
        <v>1006</v>
      </c>
      <c r="G138">
        <f>Input!E138</f>
        <v>196685</v>
      </c>
      <c r="H138">
        <f>Input!F138</f>
        <v>16075</v>
      </c>
      <c r="I138">
        <f>Input!G138</f>
        <v>17434</v>
      </c>
      <c r="J138">
        <f>Input!H138</f>
        <v>251</v>
      </c>
      <c r="K138">
        <f>Input!I138</f>
        <v>0.12761522231</v>
      </c>
      <c r="L138">
        <f>Input!J138</f>
        <v>6987</v>
      </c>
      <c r="M138">
        <f>Input!K138</f>
        <v>93</v>
      </c>
      <c r="N138" s="1">
        <f>Input!L138</f>
        <v>50000993.630000003</v>
      </c>
      <c r="O138" s="1">
        <f>Input!M138</f>
        <v>6549220.4699999997</v>
      </c>
      <c r="P138" s="1">
        <f>Input!N138</f>
        <v>4719662</v>
      </c>
      <c r="Q138" s="1">
        <f>Input!O138</f>
        <v>213968</v>
      </c>
      <c r="R138">
        <f>Input!P138</f>
        <v>254.22</v>
      </c>
      <c r="S138" s="1">
        <f>Input!Q138</f>
        <v>6759032</v>
      </c>
      <c r="T138" s="1">
        <f>Input!R138</f>
        <v>222173.92</v>
      </c>
    </row>
    <row r="139" spans="1:20" x14ac:dyDescent="0.45">
      <c r="A139">
        <f t="shared" si="5"/>
        <v>201312</v>
      </c>
      <c r="B139">
        <f t="shared" si="6"/>
        <v>0</v>
      </c>
      <c r="C139">
        <f>Input!A139</f>
        <v>12</v>
      </c>
      <c r="D139">
        <f>Input!B139</f>
        <v>2013</v>
      </c>
      <c r="E139" t="str">
        <f>Input!C139</f>
        <v>NFG</v>
      </c>
      <c r="F139">
        <f>Input!D139</f>
        <v>3120</v>
      </c>
      <c r="G139">
        <f>Input!E139</f>
        <v>469401</v>
      </c>
      <c r="H139">
        <f>Input!F139</f>
        <v>19531</v>
      </c>
      <c r="I139">
        <f>Input!G139</f>
        <v>16063</v>
      </c>
      <c r="J139">
        <f>Input!H139</f>
        <v>223</v>
      </c>
      <c r="K139">
        <f>Input!I139</f>
        <v>4.7507355118999998E-2</v>
      </c>
      <c r="L139">
        <f>Input!J139</f>
        <v>14696</v>
      </c>
      <c r="M139">
        <f>Input!K139</f>
        <v>1192</v>
      </c>
      <c r="N139" s="1">
        <f>Input!L139</f>
        <v>55042644.710000001</v>
      </c>
      <c r="O139" s="1">
        <f>Input!M139</f>
        <v>8702170.5399999991</v>
      </c>
      <c r="P139" s="1">
        <f>Input!N139</f>
        <v>4782428.9800000004</v>
      </c>
      <c r="Q139" s="1">
        <f>Input!O139</f>
        <v>68500.78</v>
      </c>
      <c r="R139">
        <f>Input!P139</f>
        <v>117.26</v>
      </c>
      <c r="S139" s="1">
        <f>Input!Q139</f>
        <v>6714194.8799999999</v>
      </c>
      <c r="T139" s="1">
        <f>Input!R139</f>
        <v>-665794.64</v>
      </c>
    </row>
    <row r="140" spans="1:20" x14ac:dyDescent="0.45">
      <c r="A140">
        <f t="shared" si="5"/>
        <v>201312</v>
      </c>
      <c r="B140">
        <f t="shared" si="6"/>
        <v>1</v>
      </c>
      <c r="C140">
        <f>Input!A140</f>
        <v>12</v>
      </c>
      <c r="D140">
        <f>Input!B140</f>
        <v>2013</v>
      </c>
      <c r="E140" t="str">
        <f>Input!C140</f>
        <v>NGrid-LI</v>
      </c>
      <c r="F140">
        <f>Input!D140</f>
        <v>1003</v>
      </c>
      <c r="G140">
        <f>Input!E140</f>
        <v>489975</v>
      </c>
      <c r="H140">
        <f>Input!F140</f>
        <v>57240</v>
      </c>
      <c r="I140">
        <f>Input!G140</f>
        <v>9687</v>
      </c>
      <c r="J140">
        <f>Input!H140</f>
        <v>0</v>
      </c>
      <c r="K140">
        <f>Input!I140</f>
        <v>0</v>
      </c>
      <c r="L140">
        <f>Input!J140</f>
        <v>16989</v>
      </c>
      <c r="M140">
        <f>Input!K140</f>
        <v>159</v>
      </c>
      <c r="N140" s="1">
        <f>Input!L140</f>
        <v>56906953.409999996</v>
      </c>
      <c r="O140" s="1">
        <f>Input!M140</f>
        <v>30888346</v>
      </c>
      <c r="P140" s="1">
        <f>Input!N140</f>
        <v>6182798</v>
      </c>
      <c r="Q140" s="1">
        <f>Input!O140</f>
        <v>0</v>
      </c>
      <c r="R140">
        <f>Input!P140</f>
        <v>116.14</v>
      </c>
      <c r="S140" s="1">
        <f>Input!Q140</f>
        <v>8784532</v>
      </c>
      <c r="T140" s="1">
        <f>Input!R140</f>
        <v>-12727.47</v>
      </c>
    </row>
    <row r="141" spans="1:20" x14ac:dyDescent="0.45">
      <c r="A141">
        <f t="shared" si="5"/>
        <v>201312</v>
      </c>
      <c r="B141">
        <f t="shared" si="6"/>
        <v>0</v>
      </c>
      <c r="C141">
        <f>Input!A141</f>
        <v>12</v>
      </c>
      <c r="D141">
        <f>Input!B141</f>
        <v>2013</v>
      </c>
      <c r="E141" t="str">
        <f>Input!C141</f>
        <v>RG&amp;E</v>
      </c>
      <c r="F141">
        <f>Input!D141</f>
        <v>1007</v>
      </c>
      <c r="G141">
        <f>Input!E141</f>
        <v>614723</v>
      </c>
      <c r="H141">
        <f>Input!F141</f>
        <v>68811</v>
      </c>
      <c r="I141">
        <f>Input!G141</f>
        <v>47391</v>
      </c>
      <c r="J141">
        <f>Input!H141</f>
        <v>136</v>
      </c>
      <c r="K141">
        <f>Input!I141</f>
        <v>2.2123785835E-2</v>
      </c>
      <c r="L141">
        <f>Input!J141</f>
        <v>45152</v>
      </c>
      <c r="M141">
        <f>Input!K141</f>
        <v>2856</v>
      </c>
      <c r="N141" s="1">
        <f>Input!L141</f>
        <v>54540972.229999997</v>
      </c>
      <c r="O141" s="1">
        <f>Input!M141</f>
        <v>42671344.880000003</v>
      </c>
      <c r="P141" s="1">
        <f>Input!N141</f>
        <v>11197711.939999999</v>
      </c>
      <c r="Q141" s="1">
        <f>Input!O141</f>
        <v>85898.57</v>
      </c>
      <c r="R141">
        <f>Input!P141</f>
        <v>88.72</v>
      </c>
      <c r="S141" s="1">
        <f>Input!Q141</f>
        <v>34669649.539999999</v>
      </c>
      <c r="T141" s="1">
        <f>Input!R141</f>
        <v>1336133.8799999999</v>
      </c>
    </row>
    <row r="142" spans="1:20" x14ac:dyDescent="0.45">
      <c r="A142">
        <f t="shared" si="5"/>
        <v>201312</v>
      </c>
      <c r="B142">
        <f t="shared" si="6"/>
        <v>1</v>
      </c>
      <c r="C142">
        <f>Input!A142</f>
        <v>12</v>
      </c>
      <c r="D142">
        <f>Input!B142</f>
        <v>2013</v>
      </c>
      <c r="E142" t="str">
        <f>Input!C142</f>
        <v>NGrid-NY</v>
      </c>
      <c r="F142">
        <f>Input!D142</f>
        <v>3010</v>
      </c>
      <c r="G142">
        <f>Input!E142</f>
        <v>921164</v>
      </c>
      <c r="H142">
        <f>Input!F142</f>
        <v>150870</v>
      </c>
      <c r="I142">
        <f>Input!G142</f>
        <v>62746</v>
      </c>
      <c r="J142">
        <f>Input!H142</f>
        <v>1672</v>
      </c>
      <c r="K142">
        <f>Input!I142</f>
        <v>0.181509481482</v>
      </c>
      <c r="L142">
        <f>Input!J142</f>
        <v>24914</v>
      </c>
      <c r="M142">
        <f>Input!K142</f>
        <v>5074</v>
      </c>
      <c r="N142" s="1">
        <f>Input!L142</f>
        <v>103323587.06999999</v>
      </c>
      <c r="O142" s="1">
        <f>Input!M142</f>
        <v>50725825</v>
      </c>
      <c r="P142" s="1">
        <f>Input!N142</f>
        <v>31438882</v>
      </c>
      <c r="Q142" s="1">
        <f>Input!O142</f>
        <v>511031</v>
      </c>
      <c r="R142">
        <f>Input!P142</f>
        <v>112.17</v>
      </c>
      <c r="S142" s="1">
        <f>Input!Q142</f>
        <v>18242986</v>
      </c>
      <c r="T142" s="1">
        <f>Input!R142</f>
        <v>1400272.15</v>
      </c>
    </row>
    <row r="143" spans="1:20" x14ac:dyDescent="0.45">
      <c r="A143">
        <f t="shared" si="5"/>
        <v>201312</v>
      </c>
      <c r="B143">
        <f t="shared" si="6"/>
        <v>0</v>
      </c>
      <c r="C143">
        <f>Input!A143</f>
        <v>12</v>
      </c>
      <c r="D143">
        <f>Input!B143</f>
        <v>2013</v>
      </c>
      <c r="E143" t="str">
        <f>Input!C143</f>
        <v>NYSEG</v>
      </c>
      <c r="F143">
        <f>Input!D143</f>
        <v>1005</v>
      </c>
      <c r="G143">
        <f>Input!E143</f>
        <v>994188</v>
      </c>
      <c r="H143">
        <f>Input!F143</f>
        <v>108714</v>
      </c>
      <c r="I143">
        <f>Input!G143</f>
        <v>85395</v>
      </c>
      <c r="J143">
        <f>Input!H143</f>
        <v>258</v>
      </c>
      <c r="K143">
        <f>Input!I143</f>
        <v>2.5950826202E-2</v>
      </c>
      <c r="L143">
        <f>Input!J143</f>
        <v>71892</v>
      </c>
      <c r="M143">
        <f>Input!K143</f>
        <v>4130</v>
      </c>
      <c r="N143" s="1">
        <f>Input!L143</f>
        <v>82459821.840000004</v>
      </c>
      <c r="O143" s="1">
        <f>Input!M143</f>
        <v>34612363.880000003</v>
      </c>
      <c r="P143" s="1">
        <f>Input!N143</f>
        <v>15165894.01</v>
      </c>
      <c r="Q143" s="1">
        <f>Input!O143</f>
        <v>93415.9</v>
      </c>
      <c r="R143">
        <f>Input!P143</f>
        <v>82.94</v>
      </c>
      <c r="S143" s="1">
        <f>Input!Q143</f>
        <v>32941182.289999999</v>
      </c>
      <c r="T143" s="1">
        <f>Input!R143</f>
        <v>1462698.57</v>
      </c>
    </row>
    <row r="144" spans="1:20" x14ac:dyDescent="0.45">
      <c r="A144">
        <f t="shared" si="5"/>
        <v>201312</v>
      </c>
      <c r="B144">
        <f t="shared" si="6"/>
        <v>1</v>
      </c>
      <c r="C144">
        <f>Input!A144</f>
        <v>12</v>
      </c>
      <c r="D144">
        <f>Input!B144</f>
        <v>2013</v>
      </c>
      <c r="E144" t="str">
        <f>Input!C144</f>
        <v>NGrid-Upstate</v>
      </c>
      <c r="F144">
        <f>Input!D144</f>
        <v>1004</v>
      </c>
      <c r="G144">
        <f>Input!E144</f>
        <v>1470136</v>
      </c>
      <c r="H144">
        <f>Input!F144</f>
        <v>229976</v>
      </c>
      <c r="I144">
        <f>Input!G144</f>
        <v>102031</v>
      </c>
      <c r="J144">
        <f>Input!H144</f>
        <v>135</v>
      </c>
      <c r="K144">
        <f>Input!I144</f>
        <v>9.1828239020000004E-3</v>
      </c>
      <c r="L144">
        <f>Input!J144</f>
        <v>56605</v>
      </c>
      <c r="M144">
        <f>Input!K144</f>
        <v>7366</v>
      </c>
      <c r="N144" s="1">
        <f>Input!L144</f>
        <v>226208462.13</v>
      </c>
      <c r="O144" s="1">
        <f>Input!M144</f>
        <v>215621938</v>
      </c>
      <c r="P144" s="1">
        <f>Input!N144</f>
        <v>52246168</v>
      </c>
      <c r="Q144" s="1">
        <f>Input!O144</f>
        <v>168536</v>
      </c>
      <c r="R144">
        <f>Input!P144</f>
        <v>153.87</v>
      </c>
      <c r="S144" s="1">
        <f>Input!Q144</f>
        <v>61544906</v>
      </c>
      <c r="T144" s="1">
        <f>Input!R144</f>
        <v>6258551.0199999996</v>
      </c>
    </row>
    <row r="145" spans="1:20" x14ac:dyDescent="0.45">
      <c r="A145">
        <f t="shared" si="5"/>
        <v>201312</v>
      </c>
      <c r="B145">
        <f t="shared" si="6"/>
        <v>0</v>
      </c>
      <c r="C145">
        <f>Input!A145</f>
        <v>12</v>
      </c>
      <c r="D145">
        <f>Input!B145</f>
        <v>2013</v>
      </c>
      <c r="E145" t="str">
        <f>Input!C145</f>
        <v>CE</v>
      </c>
      <c r="F145">
        <f>Input!D145</f>
        <v>1002</v>
      </c>
      <c r="G145">
        <f>Input!E145</f>
        <v>2899188</v>
      </c>
      <c r="H145">
        <f>Input!F145</f>
        <v>319260</v>
      </c>
      <c r="I145">
        <f>Input!G145</f>
        <v>231177</v>
      </c>
      <c r="J145">
        <f>Input!H145</f>
        <v>2749</v>
      </c>
      <c r="K145">
        <f>Input!I145</f>
        <v>9.4819652951000005E-2</v>
      </c>
      <c r="L145">
        <f>Input!J145</f>
        <v>175475</v>
      </c>
      <c r="M145">
        <f>Input!K145</f>
        <v>7089</v>
      </c>
      <c r="N145" s="1">
        <f>Input!L145</f>
        <v>365778230.54000002</v>
      </c>
      <c r="O145" s="1">
        <f>Input!M145</f>
        <v>260113966.36000001</v>
      </c>
      <c r="P145" s="1">
        <f>Input!N145</f>
        <v>95041954.459999993</v>
      </c>
      <c r="Q145" s="1">
        <f>Input!O145</f>
        <v>3257000</v>
      </c>
      <c r="R145">
        <f>Input!P145</f>
        <v>126.17</v>
      </c>
      <c r="S145" s="1">
        <f>Input!Q145</f>
        <v>93187340</v>
      </c>
      <c r="T145" s="1">
        <f>Input!R145</f>
        <v>5123094.5599999996</v>
      </c>
    </row>
    <row r="146" spans="1:20" x14ac:dyDescent="0.45">
      <c r="A146">
        <f t="shared" si="5"/>
        <v>201403</v>
      </c>
      <c r="B146">
        <f t="shared" si="6"/>
        <v>0</v>
      </c>
      <c r="C146">
        <f>Input!A146</f>
        <v>3</v>
      </c>
      <c r="D146">
        <f>Input!B146</f>
        <v>2014</v>
      </c>
      <c r="E146" t="str">
        <f>Input!C146</f>
        <v>CH</v>
      </c>
      <c r="F146">
        <f>Input!D146</f>
        <v>1001</v>
      </c>
      <c r="G146">
        <f>Input!E146</f>
        <v>257296</v>
      </c>
      <c r="H146">
        <f>Input!F146</f>
        <v>20137</v>
      </c>
      <c r="I146">
        <f>Input!G146</f>
        <v>26318</v>
      </c>
      <c r="J146">
        <f>Input!H146</f>
        <v>507</v>
      </c>
      <c r="K146">
        <f>Input!I146</f>
        <v>0.19704931285400001</v>
      </c>
      <c r="L146">
        <f>Input!J146</f>
        <v>4940</v>
      </c>
      <c r="M146">
        <f>Input!K146</f>
        <v>922</v>
      </c>
      <c r="N146" s="1">
        <f>Input!L146</f>
        <v>55050512</v>
      </c>
      <c r="O146" s="1">
        <f>Input!M146</f>
        <v>9899096</v>
      </c>
      <c r="P146" s="1">
        <f>Input!N146</f>
        <v>13833737.220000001</v>
      </c>
      <c r="Q146" s="1">
        <f>Input!O146</f>
        <v>481759.4</v>
      </c>
      <c r="R146">
        <f>Input!P146</f>
        <v>213.96</v>
      </c>
      <c r="S146" s="1">
        <f>Input!Q146</f>
        <v>7927965.1699999999</v>
      </c>
      <c r="T146" s="1">
        <f>Input!R146</f>
        <v>450433.52</v>
      </c>
    </row>
    <row r="147" spans="1:20" x14ac:dyDescent="0.45">
      <c r="A147">
        <f t="shared" si="5"/>
        <v>201403</v>
      </c>
      <c r="B147">
        <f t="shared" si="6"/>
        <v>0</v>
      </c>
      <c r="C147">
        <f>Input!A147</f>
        <v>3</v>
      </c>
      <c r="D147">
        <f>Input!B147</f>
        <v>2014</v>
      </c>
      <c r="E147" t="str">
        <f>Input!C147</f>
        <v>OR</v>
      </c>
      <c r="F147">
        <f>Input!D147</f>
        <v>1006</v>
      </c>
      <c r="G147">
        <f>Input!E147</f>
        <v>196656</v>
      </c>
      <c r="H147">
        <f>Input!F147</f>
        <v>18499</v>
      </c>
      <c r="I147">
        <f>Input!G147</f>
        <v>16419</v>
      </c>
      <c r="J147">
        <f>Input!H147</f>
        <v>596</v>
      </c>
      <c r="K147">
        <f>Input!I147</f>
        <v>0.30306728500500002</v>
      </c>
      <c r="L147">
        <f>Input!J147</f>
        <v>7309</v>
      </c>
      <c r="M147">
        <f>Input!K147</f>
        <v>40</v>
      </c>
      <c r="N147" s="1">
        <f>Input!L147</f>
        <v>65133091.740000002</v>
      </c>
      <c r="O147" s="1">
        <f>Input!M147</f>
        <v>8694177.25</v>
      </c>
      <c r="P147" s="1">
        <f>Input!N147</f>
        <v>6384874</v>
      </c>
      <c r="Q147" s="1">
        <f>Input!O147</f>
        <v>675137.02</v>
      </c>
      <c r="R147">
        <f>Input!P147</f>
        <v>331.2</v>
      </c>
      <c r="S147" s="1">
        <f>Input!Q147</f>
        <v>7488435</v>
      </c>
      <c r="T147" s="1">
        <f>Input!R147</f>
        <v>284161.93</v>
      </c>
    </row>
    <row r="148" spans="1:20" x14ac:dyDescent="0.45">
      <c r="A148">
        <f t="shared" si="5"/>
        <v>201403</v>
      </c>
      <c r="B148">
        <f t="shared" si="6"/>
        <v>0</v>
      </c>
      <c r="C148">
        <f>Input!A148</f>
        <v>3</v>
      </c>
      <c r="D148">
        <f>Input!B148</f>
        <v>2014</v>
      </c>
      <c r="E148" t="str">
        <f>Input!C148</f>
        <v>NFG</v>
      </c>
      <c r="F148">
        <f>Input!D148</f>
        <v>3120</v>
      </c>
      <c r="G148">
        <f>Input!E148</f>
        <v>473111</v>
      </c>
      <c r="H148">
        <f>Input!F148</f>
        <v>22330</v>
      </c>
      <c r="I148">
        <f>Input!G148</f>
        <v>20462</v>
      </c>
      <c r="J148">
        <f>Input!H148</f>
        <v>3</v>
      </c>
      <c r="K148">
        <f>Input!I148</f>
        <v>6.3410066600000001E-4</v>
      </c>
      <c r="L148">
        <f>Input!J148</f>
        <v>19028</v>
      </c>
      <c r="M148">
        <f>Input!K148</f>
        <v>1237</v>
      </c>
      <c r="N148" s="1">
        <f>Input!L148</f>
        <v>70048450.760000005</v>
      </c>
      <c r="O148" s="1">
        <f>Input!M148</f>
        <v>13200415.6</v>
      </c>
      <c r="P148" s="1">
        <f>Input!N148</f>
        <v>8570125.0600000005</v>
      </c>
      <c r="Q148" s="1">
        <f>Input!O148</f>
        <v>1807.42</v>
      </c>
      <c r="R148">
        <f>Input!P148</f>
        <v>148.06</v>
      </c>
      <c r="S148" s="1">
        <f>Input!Q148</f>
        <v>9901669.6699999999</v>
      </c>
      <c r="T148" s="1">
        <f>Input!R148</f>
        <v>-78422.990000000005</v>
      </c>
    </row>
    <row r="149" spans="1:20" x14ac:dyDescent="0.45">
      <c r="A149">
        <f t="shared" si="5"/>
        <v>201403</v>
      </c>
      <c r="B149">
        <f t="shared" si="6"/>
        <v>1</v>
      </c>
      <c r="C149">
        <f>Input!A149</f>
        <v>3</v>
      </c>
      <c r="D149">
        <f>Input!B149</f>
        <v>2014</v>
      </c>
      <c r="E149" t="str">
        <f>Input!C149</f>
        <v>NGrid-LI</v>
      </c>
      <c r="F149">
        <f>Input!D149</f>
        <v>1003</v>
      </c>
      <c r="G149">
        <f>Input!E149</f>
        <v>481932</v>
      </c>
      <c r="H149">
        <f>Input!F149</f>
        <v>53542</v>
      </c>
      <c r="I149">
        <f>Input!G149</f>
        <v>22336</v>
      </c>
      <c r="J149">
        <f>Input!H149</f>
        <v>325</v>
      </c>
      <c r="K149">
        <f>Input!I149</f>
        <v>6.7436899812000003E-2</v>
      </c>
      <c r="L149">
        <f>Input!J149</f>
        <v>8707</v>
      </c>
      <c r="M149">
        <f>Input!K149</f>
        <v>5333</v>
      </c>
      <c r="N149" s="1">
        <f>Input!L149</f>
        <v>92515157.370000005</v>
      </c>
      <c r="O149" s="1">
        <f>Input!M149</f>
        <v>35774081</v>
      </c>
      <c r="P149" s="1">
        <f>Input!N149</f>
        <v>11402648</v>
      </c>
      <c r="Q149" s="1">
        <f>Input!O149</f>
        <v>351771</v>
      </c>
      <c r="R149">
        <f>Input!P149</f>
        <v>191.97</v>
      </c>
      <c r="S149" s="1">
        <f>Input!Q149</f>
        <v>6655725</v>
      </c>
      <c r="T149" s="1">
        <f>Input!R149</f>
        <v>5690004.4800000004</v>
      </c>
    </row>
    <row r="150" spans="1:20" x14ac:dyDescent="0.45">
      <c r="A150">
        <f t="shared" si="5"/>
        <v>201403</v>
      </c>
      <c r="B150">
        <f t="shared" si="6"/>
        <v>0</v>
      </c>
      <c r="C150">
        <f>Input!A150</f>
        <v>3</v>
      </c>
      <c r="D150">
        <f>Input!B150</f>
        <v>2014</v>
      </c>
      <c r="E150" t="str">
        <f>Input!C150</f>
        <v>PSEG</v>
      </c>
      <c r="F150" t="str">
        <f>Input!D150</f>
        <v>7497ps</v>
      </c>
      <c r="G150">
        <f>Input!E150</f>
        <v>1035469</v>
      </c>
      <c r="H150">
        <f>Input!F150</f>
        <v>133606</v>
      </c>
      <c r="I150">
        <f>Input!G150</f>
        <v>5939</v>
      </c>
      <c r="J150">
        <f>Input!H150</f>
        <v>552</v>
      </c>
      <c r="K150">
        <f>Input!I150</f>
        <v>5.3309176808E-2</v>
      </c>
      <c r="L150">
        <f>Input!J150</f>
        <v>59411</v>
      </c>
      <c r="M150">
        <f>Input!K150</f>
        <v>2568</v>
      </c>
      <c r="N150" s="1">
        <f>Input!L150</f>
        <v>161321103</v>
      </c>
      <c r="O150" s="1">
        <f>Input!M150</f>
        <v>91420612</v>
      </c>
      <c r="P150" s="1">
        <f>Input!N150</f>
        <v>4894834</v>
      </c>
      <c r="Q150" s="1">
        <f>Input!O150</f>
        <v>1408209</v>
      </c>
      <c r="R150">
        <f>Input!P150</f>
        <v>155.80000000000001</v>
      </c>
      <c r="S150" s="1">
        <f>Input!Q150</f>
        <v>65564316</v>
      </c>
      <c r="T150" s="1">
        <f>Input!R150</f>
        <v>2500262</v>
      </c>
    </row>
    <row r="151" spans="1:20" x14ac:dyDescent="0.45">
      <c r="A151">
        <f t="shared" si="5"/>
        <v>201403</v>
      </c>
      <c r="B151">
        <f t="shared" si="6"/>
        <v>0</v>
      </c>
      <c r="C151">
        <f>Input!A151</f>
        <v>3</v>
      </c>
      <c r="D151">
        <f>Input!B151</f>
        <v>2014</v>
      </c>
      <c r="E151" t="str">
        <f>Input!C151</f>
        <v>RG&amp;E</v>
      </c>
      <c r="F151">
        <f>Input!D151</f>
        <v>1007</v>
      </c>
      <c r="G151">
        <f>Input!E151</f>
        <v>615025</v>
      </c>
      <c r="H151">
        <f>Input!F151</f>
        <v>68473</v>
      </c>
      <c r="I151">
        <f>Input!G151</f>
        <v>49733</v>
      </c>
      <c r="J151">
        <f>Input!H151</f>
        <v>335</v>
      </c>
      <c r="K151">
        <f>Input!I151</f>
        <v>5.4469330514999997E-2</v>
      </c>
      <c r="L151">
        <f>Input!J151</f>
        <v>47443</v>
      </c>
      <c r="M151">
        <f>Input!K151</f>
        <v>1797</v>
      </c>
      <c r="N151" s="1">
        <f>Input!L151</f>
        <v>62682930.259999998</v>
      </c>
      <c r="O151" s="1">
        <f>Input!M151</f>
        <v>41424504.030000001</v>
      </c>
      <c r="P151" s="1">
        <f>Input!N151</f>
        <v>16726151.35</v>
      </c>
      <c r="Q151" s="1">
        <f>Input!O151</f>
        <v>293351.64</v>
      </c>
      <c r="R151">
        <f>Input!P151</f>
        <v>101.92</v>
      </c>
      <c r="S151" s="1">
        <f>Input!Q151</f>
        <v>37515008.390000001</v>
      </c>
      <c r="T151" s="1">
        <f>Input!R151</f>
        <v>122661.7</v>
      </c>
    </row>
    <row r="152" spans="1:20" x14ac:dyDescent="0.45">
      <c r="A152">
        <f t="shared" si="5"/>
        <v>201403</v>
      </c>
      <c r="B152">
        <f t="shared" si="6"/>
        <v>1</v>
      </c>
      <c r="C152">
        <f>Input!A152</f>
        <v>3</v>
      </c>
      <c r="D152">
        <f>Input!B152</f>
        <v>2014</v>
      </c>
      <c r="E152" t="str">
        <f>Input!C152</f>
        <v>NGrid-NY</v>
      </c>
      <c r="F152">
        <f>Input!D152</f>
        <v>3010</v>
      </c>
      <c r="G152">
        <f>Input!E152</f>
        <v>929155</v>
      </c>
      <c r="H152">
        <f>Input!F152</f>
        <v>136470</v>
      </c>
      <c r="I152">
        <f>Input!G152</f>
        <v>65824</v>
      </c>
      <c r="J152">
        <f>Input!H152</f>
        <v>1765</v>
      </c>
      <c r="K152">
        <f>Input!I152</f>
        <v>0.189957542068</v>
      </c>
      <c r="L152">
        <f>Input!J152</f>
        <v>25218</v>
      </c>
      <c r="M152">
        <f>Input!K152</f>
        <v>3999</v>
      </c>
      <c r="N152" s="1">
        <f>Input!L152</f>
        <v>141032387.40000001</v>
      </c>
      <c r="O152" s="1">
        <f>Input!M152</f>
        <v>55927136</v>
      </c>
      <c r="P152" s="1">
        <f>Input!N152</f>
        <v>44296528</v>
      </c>
      <c r="Q152" s="1">
        <f>Input!O152</f>
        <v>686985</v>
      </c>
      <c r="R152">
        <f>Input!P152</f>
        <v>151.79</v>
      </c>
      <c r="S152" s="1">
        <f>Input!Q152</f>
        <v>19452365</v>
      </c>
      <c r="T152" s="1">
        <f>Input!R152</f>
        <v>524284.47</v>
      </c>
    </row>
    <row r="153" spans="1:20" x14ac:dyDescent="0.45">
      <c r="A153">
        <f t="shared" si="5"/>
        <v>201403</v>
      </c>
      <c r="B153">
        <f t="shared" si="6"/>
        <v>0</v>
      </c>
      <c r="C153">
        <f>Input!A153</f>
        <v>3</v>
      </c>
      <c r="D153">
        <f>Input!B153</f>
        <v>2014</v>
      </c>
      <c r="E153" t="str">
        <f>Input!C153</f>
        <v>NYSEG</v>
      </c>
      <c r="F153">
        <f>Input!D153</f>
        <v>1005</v>
      </c>
      <c r="G153">
        <f>Input!E153</f>
        <v>995062</v>
      </c>
      <c r="H153">
        <f>Input!F153</f>
        <v>110046</v>
      </c>
      <c r="I153">
        <f>Input!G153</f>
        <v>83678</v>
      </c>
      <c r="J153">
        <f>Input!H153</f>
        <v>518</v>
      </c>
      <c r="K153">
        <f>Input!I153</f>
        <v>5.2057057751000002E-2</v>
      </c>
      <c r="L153">
        <f>Input!J153</f>
        <v>73473</v>
      </c>
      <c r="M153">
        <f>Input!K153</f>
        <v>2416</v>
      </c>
      <c r="N153" s="1">
        <f>Input!L153</f>
        <v>103078388.84</v>
      </c>
      <c r="O153" s="1">
        <f>Input!M153</f>
        <v>33679911.829999998</v>
      </c>
      <c r="P153" s="1">
        <f>Input!N153</f>
        <v>21103517.030000001</v>
      </c>
      <c r="Q153" s="1">
        <f>Input!O153</f>
        <v>246764.76</v>
      </c>
      <c r="R153">
        <f>Input!P153</f>
        <v>103.59</v>
      </c>
      <c r="S153" s="1">
        <f>Input!Q153</f>
        <v>35354519.700000003</v>
      </c>
      <c r="T153" s="1">
        <f>Input!R153</f>
        <v>193636.98</v>
      </c>
    </row>
    <row r="154" spans="1:20" x14ac:dyDescent="0.45">
      <c r="A154">
        <f t="shared" si="5"/>
        <v>201403</v>
      </c>
      <c r="B154">
        <f t="shared" si="6"/>
        <v>1</v>
      </c>
      <c r="C154">
        <f>Input!A154</f>
        <v>3</v>
      </c>
      <c r="D154">
        <f>Input!B154</f>
        <v>2014</v>
      </c>
      <c r="E154" t="str">
        <f>Input!C154</f>
        <v>NGrid-Upstate</v>
      </c>
      <c r="F154">
        <f>Input!D154</f>
        <v>1004</v>
      </c>
      <c r="G154">
        <f>Input!E154</f>
        <v>1481664</v>
      </c>
      <c r="H154">
        <f>Input!F154</f>
        <v>205183</v>
      </c>
      <c r="I154">
        <f>Input!G154</f>
        <v>93266</v>
      </c>
      <c r="J154">
        <f>Input!H154</f>
        <v>577</v>
      </c>
      <c r="K154">
        <f>Input!I154</f>
        <v>3.8942702258999998E-2</v>
      </c>
      <c r="L154">
        <f>Input!J154</f>
        <v>56879</v>
      </c>
      <c r="M154">
        <f>Input!K154</f>
        <v>6551</v>
      </c>
      <c r="N154" s="1">
        <f>Input!L154</f>
        <v>315891734.20999998</v>
      </c>
      <c r="O154" s="1">
        <f>Input!M154</f>
        <v>217738648</v>
      </c>
      <c r="P154" s="1">
        <f>Input!N154</f>
        <v>54352554</v>
      </c>
      <c r="Q154" s="1">
        <f>Input!O154</f>
        <v>1182675</v>
      </c>
      <c r="R154">
        <f>Input!P154</f>
        <v>213.2</v>
      </c>
      <c r="S154" s="1">
        <f>Input!Q154</f>
        <v>60276255</v>
      </c>
      <c r="T154" s="1">
        <f>Input!R154</f>
        <v>5530341.5300000003</v>
      </c>
    </row>
    <row r="155" spans="1:20" x14ac:dyDescent="0.45">
      <c r="A155">
        <f t="shared" si="5"/>
        <v>201403</v>
      </c>
      <c r="B155">
        <f t="shared" si="6"/>
        <v>0</v>
      </c>
      <c r="C155">
        <f>Input!A155</f>
        <v>3</v>
      </c>
      <c r="D155">
        <f>Input!B155</f>
        <v>2014</v>
      </c>
      <c r="E155" t="str">
        <f>Input!C155</f>
        <v>CE</v>
      </c>
      <c r="F155">
        <f>Input!D155</f>
        <v>1002</v>
      </c>
      <c r="G155">
        <f>Input!E155</f>
        <v>2905529</v>
      </c>
      <c r="H155">
        <f>Input!F155</f>
        <v>299761</v>
      </c>
      <c r="I155">
        <f>Input!G155</f>
        <v>231474</v>
      </c>
      <c r="J155">
        <f>Input!H155</f>
        <v>7067</v>
      </c>
      <c r="K155">
        <f>Input!I155</f>
        <v>0.24322593235199999</v>
      </c>
      <c r="L155">
        <f>Input!J155</f>
        <v>159956</v>
      </c>
      <c r="M155">
        <f>Input!K155</f>
        <v>6294</v>
      </c>
      <c r="N155" s="1">
        <f>Input!L155</f>
        <v>399395024.01999998</v>
      </c>
      <c r="O155" s="1">
        <f>Input!M155</f>
        <v>274197645.55000001</v>
      </c>
      <c r="P155" s="1">
        <f>Input!N155</f>
        <v>105151415.25</v>
      </c>
      <c r="Q155" s="1">
        <f>Input!O155</f>
        <v>9910000</v>
      </c>
      <c r="R155">
        <f>Input!P155</f>
        <v>137.46</v>
      </c>
      <c r="S155" s="1">
        <f>Input!Q155</f>
        <v>91013899.200000003</v>
      </c>
      <c r="T155" s="1">
        <f>Input!R155</f>
        <v>3477871.43</v>
      </c>
    </row>
    <row r="156" spans="1:20" x14ac:dyDescent="0.45">
      <c r="A156">
        <f t="shared" si="5"/>
        <v>201406</v>
      </c>
      <c r="B156">
        <f t="shared" si="6"/>
        <v>0</v>
      </c>
      <c r="C156">
        <f>Input!A156</f>
        <v>6</v>
      </c>
      <c r="D156">
        <f>Input!B156</f>
        <v>2014</v>
      </c>
      <c r="E156" t="str">
        <f>Input!C156</f>
        <v>CH</v>
      </c>
      <c r="F156">
        <f>Input!D156</f>
        <v>1001</v>
      </c>
      <c r="G156">
        <f>Input!E156</f>
        <v>258309</v>
      </c>
      <c r="H156">
        <f>Input!F156</f>
        <v>25568</v>
      </c>
      <c r="I156">
        <f>Input!G156</f>
        <v>25850</v>
      </c>
      <c r="J156">
        <f>Input!H156</f>
        <v>1456</v>
      </c>
      <c r="K156">
        <f>Input!I156</f>
        <v>0.56366599692599995</v>
      </c>
      <c r="L156">
        <f>Input!J156</f>
        <v>8800</v>
      </c>
      <c r="M156">
        <f>Input!K156</f>
        <v>654</v>
      </c>
      <c r="N156" s="1">
        <f>Input!L156</f>
        <v>25242264</v>
      </c>
      <c r="O156" s="1">
        <f>Input!M156</f>
        <v>14501055</v>
      </c>
      <c r="P156" s="1">
        <f>Input!N156</f>
        <v>11744044.800000001</v>
      </c>
      <c r="Q156" s="1">
        <f>Input!O156</f>
        <v>1604594.2</v>
      </c>
      <c r="R156">
        <f>Input!P156</f>
        <v>97.72</v>
      </c>
      <c r="S156" s="1">
        <f>Input!Q156</f>
        <v>13264310.630000001</v>
      </c>
      <c r="T156" s="1">
        <f>Input!R156</f>
        <v>219295.22</v>
      </c>
    </row>
    <row r="157" spans="1:20" x14ac:dyDescent="0.45">
      <c r="A157">
        <f t="shared" si="5"/>
        <v>201406</v>
      </c>
      <c r="B157">
        <f t="shared" si="6"/>
        <v>0</v>
      </c>
      <c r="C157">
        <f>Input!A157</f>
        <v>6</v>
      </c>
      <c r="D157">
        <f>Input!B157</f>
        <v>2014</v>
      </c>
      <c r="E157" t="str">
        <f>Input!C157</f>
        <v>OR</v>
      </c>
      <c r="F157">
        <f>Input!D157</f>
        <v>1006</v>
      </c>
      <c r="G157">
        <f>Input!E157</f>
        <v>196628</v>
      </c>
      <c r="H157">
        <f>Input!F157</f>
        <v>20947</v>
      </c>
      <c r="I157">
        <f>Input!G157</f>
        <v>15530</v>
      </c>
      <c r="J157">
        <f>Input!H157</f>
        <v>960</v>
      </c>
      <c r="K157">
        <f>Input!I157</f>
        <v>0.48823158451499998</v>
      </c>
      <c r="L157">
        <f>Input!J157</f>
        <v>9727</v>
      </c>
      <c r="M157">
        <f>Input!K157</f>
        <v>184</v>
      </c>
      <c r="N157" s="1">
        <f>Input!L157</f>
        <v>34054719.460000001</v>
      </c>
      <c r="O157" s="1">
        <f>Input!M157</f>
        <v>10782448.609999999</v>
      </c>
      <c r="P157" s="1">
        <f>Input!N157</f>
        <v>4416509</v>
      </c>
      <c r="Q157" s="1">
        <f>Input!O157</f>
        <v>910737.36</v>
      </c>
      <c r="R157">
        <f>Input!P157</f>
        <v>173.19</v>
      </c>
      <c r="S157" s="1">
        <f>Input!Q157</f>
        <v>10457074</v>
      </c>
      <c r="T157" s="1">
        <f>Input!R157</f>
        <v>393353.28</v>
      </c>
    </row>
    <row r="158" spans="1:20" x14ac:dyDescent="0.45">
      <c r="A158">
        <f t="shared" si="5"/>
        <v>201406</v>
      </c>
      <c r="B158">
        <f t="shared" si="6"/>
        <v>0</v>
      </c>
      <c r="C158">
        <f>Input!A158</f>
        <v>6</v>
      </c>
      <c r="D158">
        <f>Input!B158</f>
        <v>2014</v>
      </c>
      <c r="E158" t="str">
        <f>Input!C158</f>
        <v>NFG</v>
      </c>
      <c r="F158">
        <f>Input!D158</f>
        <v>3120</v>
      </c>
      <c r="G158">
        <f>Input!E158</f>
        <v>469170</v>
      </c>
      <c r="H158">
        <f>Input!F158</f>
        <v>30044</v>
      </c>
      <c r="I158">
        <f>Input!G158</f>
        <v>20667</v>
      </c>
      <c r="J158">
        <f>Input!H158</f>
        <v>4190</v>
      </c>
      <c r="K158">
        <f>Input!I158</f>
        <v>0.89306647910100001</v>
      </c>
      <c r="L158">
        <f>Input!J158</f>
        <v>28089</v>
      </c>
      <c r="M158">
        <f>Input!K158</f>
        <v>2236</v>
      </c>
      <c r="N158" s="1">
        <f>Input!L158</f>
        <v>19247782.969999999</v>
      </c>
      <c r="O158" s="1">
        <f>Input!M158</f>
        <v>14518074.810000001</v>
      </c>
      <c r="P158" s="1">
        <f>Input!N158</f>
        <v>7874982.1299999999</v>
      </c>
      <c r="Q158" s="1">
        <f>Input!O158</f>
        <v>2739226.55</v>
      </c>
      <c r="R158">
        <f>Input!P158</f>
        <v>41.03</v>
      </c>
      <c r="S158" s="1">
        <f>Input!Q158</f>
        <v>13196431.9</v>
      </c>
      <c r="T158" s="1">
        <f>Input!R158</f>
        <v>937575.7</v>
      </c>
    </row>
    <row r="159" spans="1:20" x14ac:dyDescent="0.45">
      <c r="A159">
        <f t="shared" si="5"/>
        <v>201406</v>
      </c>
      <c r="B159">
        <f t="shared" si="6"/>
        <v>1</v>
      </c>
      <c r="C159">
        <f>Input!A159</f>
        <v>6</v>
      </c>
      <c r="D159">
        <f>Input!B159</f>
        <v>2014</v>
      </c>
      <c r="E159" t="str">
        <f>Input!C159</f>
        <v>NGrid-LI</v>
      </c>
      <c r="F159">
        <f>Input!D159</f>
        <v>1003</v>
      </c>
      <c r="G159">
        <f>Input!E159</f>
        <v>482564</v>
      </c>
      <c r="H159">
        <f>Input!F159</f>
        <v>60017</v>
      </c>
      <c r="I159">
        <f>Input!G159</f>
        <v>19336</v>
      </c>
      <c r="J159">
        <f>Input!H159</f>
        <v>1595</v>
      </c>
      <c r="K159">
        <f>Input!I159</f>
        <v>0.33052610638199997</v>
      </c>
      <c r="L159">
        <f>Input!J159</f>
        <v>13506</v>
      </c>
      <c r="M159">
        <f>Input!K159</f>
        <v>951</v>
      </c>
      <c r="N159" s="1">
        <f>Input!L159</f>
        <v>36704625</v>
      </c>
      <c r="O159" s="1">
        <f>Input!M159</f>
        <v>49890646</v>
      </c>
      <c r="P159" s="1">
        <f>Input!N159</f>
        <v>8757210</v>
      </c>
      <c r="Q159" s="1">
        <f>Input!O159</f>
        <v>1862812</v>
      </c>
      <c r="R159">
        <f>Input!P159</f>
        <v>76.06</v>
      </c>
      <c r="S159" s="1">
        <f>Input!Q159</f>
        <v>12006175</v>
      </c>
      <c r="T159" s="1">
        <f>Input!R159</f>
        <v>526985.56000000006</v>
      </c>
    </row>
    <row r="160" spans="1:20" x14ac:dyDescent="0.45">
      <c r="A160">
        <f t="shared" si="5"/>
        <v>201406</v>
      </c>
      <c r="B160">
        <f t="shared" si="6"/>
        <v>0</v>
      </c>
      <c r="C160">
        <f>Input!A160</f>
        <v>6</v>
      </c>
      <c r="D160">
        <f>Input!B160</f>
        <v>2014</v>
      </c>
      <c r="E160" t="str">
        <f>Input!C160</f>
        <v>PSEG</v>
      </c>
      <c r="F160" t="str">
        <f>Input!D160</f>
        <v>7497ps</v>
      </c>
      <c r="G160">
        <f>Input!E160</f>
        <v>1036332</v>
      </c>
      <c r="H160">
        <f>Input!F160</f>
        <v>140656</v>
      </c>
      <c r="I160">
        <f>Input!G160</f>
        <v>6944</v>
      </c>
      <c r="J160">
        <f>Input!H160</f>
        <v>2693</v>
      </c>
      <c r="K160">
        <f>Input!I160</f>
        <v>0.25985880972499997</v>
      </c>
      <c r="L160">
        <f>Input!J160</f>
        <v>59316</v>
      </c>
      <c r="M160">
        <f>Input!K160</f>
        <v>1713</v>
      </c>
      <c r="N160" s="1">
        <f>Input!L160</f>
        <v>149593178</v>
      </c>
      <c r="O160" s="1">
        <f>Input!M160</f>
        <v>97249816</v>
      </c>
      <c r="P160" s="1">
        <f>Input!N160</f>
        <v>5930740</v>
      </c>
      <c r="Q160" s="1">
        <f>Input!O160</f>
        <v>5298089</v>
      </c>
      <c r="R160">
        <f>Input!P160</f>
        <v>144.35</v>
      </c>
      <c r="S160" s="1">
        <f>Input!Q160</f>
        <v>69506981</v>
      </c>
      <c r="T160" s="1">
        <f>Input!R160</f>
        <v>1673653</v>
      </c>
    </row>
    <row r="161" spans="1:20" x14ac:dyDescent="0.45">
      <c r="A161">
        <f t="shared" si="5"/>
        <v>201406</v>
      </c>
      <c r="B161">
        <f t="shared" si="6"/>
        <v>0</v>
      </c>
      <c r="C161">
        <f>Input!A161</f>
        <v>6</v>
      </c>
      <c r="D161">
        <f>Input!B161</f>
        <v>2014</v>
      </c>
      <c r="E161" t="str">
        <f>Input!C161</f>
        <v>RG&amp;E</v>
      </c>
      <c r="F161">
        <f>Input!D161</f>
        <v>1007</v>
      </c>
      <c r="G161">
        <f>Input!E161</f>
        <v>614392</v>
      </c>
      <c r="H161">
        <f>Input!F161</f>
        <v>73598</v>
      </c>
      <c r="I161">
        <f>Input!G161</f>
        <v>47837</v>
      </c>
      <c r="J161">
        <f>Input!H161</f>
        <v>1448</v>
      </c>
      <c r="K161">
        <f>Input!I161</f>
        <v>0.23568015208500001</v>
      </c>
      <c r="L161">
        <f>Input!J161</f>
        <v>50070</v>
      </c>
      <c r="M161">
        <f>Input!K161</f>
        <v>2330</v>
      </c>
      <c r="N161" s="1">
        <f>Input!L161</f>
        <v>39046849.350000001</v>
      </c>
      <c r="O161" s="1">
        <f>Input!M161</f>
        <v>50175010.549999997</v>
      </c>
      <c r="P161" s="1">
        <f>Input!N161</f>
        <v>14100281.960000001</v>
      </c>
      <c r="Q161" s="1">
        <f>Input!O161</f>
        <v>959144.15</v>
      </c>
      <c r="R161">
        <f>Input!P161</f>
        <v>63.55</v>
      </c>
      <c r="S161" s="1">
        <f>Input!Q161</f>
        <v>39194250.060000002</v>
      </c>
      <c r="T161" s="1">
        <f>Input!R161</f>
        <v>1707917.63</v>
      </c>
    </row>
    <row r="162" spans="1:20" x14ac:dyDescent="0.45">
      <c r="A162">
        <f t="shared" si="5"/>
        <v>201406</v>
      </c>
      <c r="B162">
        <f t="shared" si="6"/>
        <v>1</v>
      </c>
      <c r="C162">
        <f>Input!A162</f>
        <v>6</v>
      </c>
      <c r="D162">
        <f>Input!B162</f>
        <v>2014</v>
      </c>
      <c r="E162" t="str">
        <f>Input!C162</f>
        <v>NGrid-NY</v>
      </c>
      <c r="F162">
        <f>Input!D162</f>
        <v>3010</v>
      </c>
      <c r="G162">
        <f>Input!E162</f>
        <v>924110</v>
      </c>
      <c r="H162">
        <f>Input!F162</f>
        <v>157785</v>
      </c>
      <c r="I162">
        <f>Input!G162</f>
        <v>62812</v>
      </c>
      <c r="J162">
        <f>Input!H162</f>
        <v>4252</v>
      </c>
      <c r="K162">
        <f>Input!I162</f>
        <v>0.46011838417500001</v>
      </c>
      <c r="L162">
        <f>Input!J162</f>
        <v>31026</v>
      </c>
      <c r="M162">
        <f>Input!K162</f>
        <v>4309</v>
      </c>
      <c r="N162" s="1">
        <f>Input!L162</f>
        <v>50262172.640000001</v>
      </c>
      <c r="O162" s="1">
        <f>Input!M162</f>
        <v>64262009</v>
      </c>
      <c r="P162" s="1">
        <f>Input!N162</f>
        <v>37205524</v>
      </c>
      <c r="Q162" s="1">
        <f>Input!O162</f>
        <v>3772163</v>
      </c>
      <c r="R162">
        <f>Input!P162</f>
        <v>54.39</v>
      </c>
      <c r="S162" s="1">
        <f>Input!Q162</f>
        <v>24255477</v>
      </c>
      <c r="T162" s="1">
        <f>Input!R162</f>
        <v>725273.11</v>
      </c>
    </row>
    <row r="163" spans="1:20" x14ac:dyDescent="0.45">
      <c r="A163">
        <f t="shared" si="5"/>
        <v>201406</v>
      </c>
      <c r="B163">
        <f t="shared" si="6"/>
        <v>0</v>
      </c>
      <c r="C163">
        <f>Input!A163</f>
        <v>6</v>
      </c>
      <c r="D163">
        <f>Input!B163</f>
        <v>2014</v>
      </c>
      <c r="E163" t="str">
        <f>Input!C163</f>
        <v>NYSEG</v>
      </c>
      <c r="F163">
        <f>Input!D163</f>
        <v>1005</v>
      </c>
      <c r="G163">
        <f>Input!E163</f>
        <v>995880</v>
      </c>
      <c r="H163">
        <f>Input!F163</f>
        <v>118134</v>
      </c>
      <c r="I163">
        <f>Input!G163</f>
        <v>92142</v>
      </c>
      <c r="J163">
        <f>Input!H163</f>
        <v>3186</v>
      </c>
      <c r="K163">
        <f>Input!I163</f>
        <v>0.31991806241699999</v>
      </c>
      <c r="L163">
        <f>Input!J163</f>
        <v>78288</v>
      </c>
      <c r="M163">
        <f>Input!K163</f>
        <v>3129</v>
      </c>
      <c r="N163" s="1">
        <f>Input!L163</f>
        <v>72024160.689999998</v>
      </c>
      <c r="O163" s="1">
        <f>Input!M163</f>
        <v>44641752.670000002</v>
      </c>
      <c r="P163" s="1">
        <f>Input!N163</f>
        <v>21254926.07</v>
      </c>
      <c r="Q163" s="1">
        <f>Input!O163</f>
        <v>1867121.35</v>
      </c>
      <c r="R163">
        <f>Input!P163</f>
        <v>72.319999999999993</v>
      </c>
      <c r="S163" s="1">
        <f>Input!Q163</f>
        <v>39120354</v>
      </c>
      <c r="T163" s="1">
        <f>Input!R163</f>
        <v>1658472.15</v>
      </c>
    </row>
    <row r="164" spans="1:20" x14ac:dyDescent="0.45">
      <c r="A164">
        <f t="shared" si="5"/>
        <v>201406</v>
      </c>
      <c r="B164">
        <f t="shared" si="6"/>
        <v>1</v>
      </c>
      <c r="C164">
        <f>Input!A164</f>
        <v>6</v>
      </c>
      <c r="D164">
        <f>Input!B164</f>
        <v>2014</v>
      </c>
      <c r="E164" t="str">
        <f>Input!C164</f>
        <v>NGrid-Upstate</v>
      </c>
      <c r="F164">
        <f>Input!D164</f>
        <v>1004</v>
      </c>
      <c r="G164">
        <f>Input!E164</f>
        <v>1493467</v>
      </c>
      <c r="H164">
        <f>Input!F164</f>
        <v>252985</v>
      </c>
      <c r="I164">
        <f>Input!G164</f>
        <v>83529</v>
      </c>
      <c r="J164">
        <f>Input!H164</f>
        <v>11971</v>
      </c>
      <c r="K164">
        <f>Input!I164</f>
        <v>0.801557717713</v>
      </c>
      <c r="L164">
        <f>Input!J164</f>
        <v>73386</v>
      </c>
      <c r="M164">
        <f>Input!K164</f>
        <v>5484</v>
      </c>
      <c r="N164" s="1">
        <f>Input!L164</f>
        <v>145031670.99000001</v>
      </c>
      <c r="O164" s="1">
        <f>Input!M164</f>
        <v>265946913</v>
      </c>
      <c r="P164" s="1">
        <f>Input!N164</f>
        <v>55314226</v>
      </c>
      <c r="Q164" s="1">
        <f>Input!O164</f>
        <v>16386650</v>
      </c>
      <c r="R164">
        <f>Input!P164</f>
        <v>97.11</v>
      </c>
      <c r="S164" s="1">
        <f>Input!Q164</f>
        <v>76121073</v>
      </c>
      <c r="T164" s="1">
        <f>Input!R164</f>
        <v>1786537.33</v>
      </c>
    </row>
    <row r="165" spans="1:20" x14ac:dyDescent="0.45">
      <c r="A165">
        <f t="shared" si="5"/>
        <v>201406</v>
      </c>
      <c r="B165">
        <f t="shared" si="6"/>
        <v>0</v>
      </c>
      <c r="C165">
        <f>Input!A165</f>
        <v>6</v>
      </c>
      <c r="D165">
        <f>Input!B165</f>
        <v>2014</v>
      </c>
      <c r="E165" t="str">
        <f>Input!C165</f>
        <v>CE</v>
      </c>
      <c r="F165">
        <f>Input!D165</f>
        <v>1002</v>
      </c>
      <c r="G165">
        <f>Input!E165</f>
        <v>2904692</v>
      </c>
      <c r="H165">
        <f>Input!F165</f>
        <v>294817</v>
      </c>
      <c r="I165">
        <f>Input!G165</f>
        <v>213349</v>
      </c>
      <c r="J165">
        <f>Input!H165</f>
        <v>8948</v>
      </c>
      <c r="K165">
        <f>Input!I165</f>
        <v>0.30805331511900003</v>
      </c>
      <c r="L165">
        <f>Input!J165</f>
        <v>160478</v>
      </c>
      <c r="M165">
        <f>Input!K165</f>
        <v>6968</v>
      </c>
      <c r="N165" s="1">
        <f>Input!L165</f>
        <v>319905673.29000002</v>
      </c>
      <c r="O165" s="1">
        <f>Input!M165</f>
        <v>249501085.16</v>
      </c>
      <c r="P165" s="1">
        <f>Input!N165</f>
        <v>90379593.980000004</v>
      </c>
      <c r="Q165" s="1">
        <f>Input!O165</f>
        <v>12929000</v>
      </c>
      <c r="R165">
        <f>Input!P165</f>
        <v>110.13</v>
      </c>
      <c r="S165" s="1">
        <f>Input!Q165</f>
        <v>101800203.48</v>
      </c>
      <c r="T165" s="1">
        <f>Input!R165</f>
        <v>4943999.9400000004</v>
      </c>
    </row>
    <row r="166" spans="1:20" x14ac:dyDescent="0.45">
      <c r="A166">
        <f t="shared" si="5"/>
        <v>201409</v>
      </c>
      <c r="B166">
        <f t="shared" si="6"/>
        <v>0</v>
      </c>
      <c r="C166">
        <f>Input!A166</f>
        <v>9</v>
      </c>
      <c r="D166">
        <f>Input!B166</f>
        <v>2014</v>
      </c>
      <c r="E166" t="str">
        <f>Input!C166</f>
        <v>CH</v>
      </c>
      <c r="F166">
        <f>Input!D166</f>
        <v>1001</v>
      </c>
      <c r="G166">
        <f>Input!E166</f>
        <v>256866</v>
      </c>
      <c r="H166">
        <f>Input!F166</f>
        <v>22324</v>
      </c>
      <c r="I166">
        <f>Input!G166</f>
        <v>24662</v>
      </c>
      <c r="J166">
        <f>Input!H166</f>
        <v>1578</v>
      </c>
      <c r="K166">
        <f>Input!I166</f>
        <v>0.614328093247</v>
      </c>
      <c r="L166">
        <f>Input!J166</f>
        <v>8692</v>
      </c>
      <c r="M166">
        <f>Input!K166</f>
        <v>841</v>
      </c>
      <c r="N166" s="1">
        <f>Input!L166</f>
        <v>31564513</v>
      </c>
      <c r="O166" s="1">
        <f>Input!M166</f>
        <v>12401812</v>
      </c>
      <c r="P166" s="1">
        <f>Input!N166</f>
        <v>10195900.91</v>
      </c>
      <c r="Q166" s="1">
        <f>Input!O166</f>
        <v>1510392.54</v>
      </c>
      <c r="R166">
        <f>Input!P166</f>
        <v>122.88</v>
      </c>
      <c r="S166" s="1">
        <f>Input!Q166</f>
        <v>14158801</v>
      </c>
      <c r="T166" s="1">
        <f>Input!R166</f>
        <v>805569.46</v>
      </c>
    </row>
    <row r="167" spans="1:20" x14ac:dyDescent="0.45">
      <c r="A167">
        <f t="shared" si="5"/>
        <v>201409</v>
      </c>
      <c r="B167">
        <f t="shared" si="6"/>
        <v>0</v>
      </c>
      <c r="C167">
        <f>Input!A167</f>
        <v>9</v>
      </c>
      <c r="D167">
        <f>Input!B167</f>
        <v>2014</v>
      </c>
      <c r="E167" t="str">
        <f>Input!C167</f>
        <v>OR</v>
      </c>
      <c r="F167">
        <f>Input!D167</f>
        <v>1006</v>
      </c>
      <c r="G167">
        <f>Input!E167</f>
        <v>196761</v>
      </c>
      <c r="H167">
        <f>Input!F167</f>
        <v>19022</v>
      </c>
      <c r="I167">
        <f>Input!G167</f>
        <v>16337</v>
      </c>
      <c r="J167">
        <f>Input!H167</f>
        <v>865</v>
      </c>
      <c r="K167">
        <f>Input!I167</f>
        <v>0.43961964007100002</v>
      </c>
      <c r="L167">
        <f>Input!J167</f>
        <v>9019</v>
      </c>
      <c r="M167">
        <f>Input!K167</f>
        <v>248</v>
      </c>
      <c r="N167" s="1">
        <f>Input!L167</f>
        <v>39822186.149999999</v>
      </c>
      <c r="O167" s="1">
        <f>Input!M167</f>
        <v>9236891.1400000006</v>
      </c>
      <c r="P167" s="1">
        <f>Input!N167</f>
        <v>4984020</v>
      </c>
      <c r="Q167" s="1">
        <f>Input!O167</f>
        <v>717560.31999999995</v>
      </c>
      <c r="R167">
        <f>Input!P167</f>
        <v>202.39</v>
      </c>
      <c r="S167" s="1">
        <f>Input!Q167</f>
        <v>9649825</v>
      </c>
      <c r="T167" s="1">
        <f>Input!R167</f>
        <v>457085.43</v>
      </c>
    </row>
    <row r="168" spans="1:20" x14ac:dyDescent="0.45">
      <c r="A168">
        <f t="shared" si="5"/>
        <v>201409</v>
      </c>
      <c r="B168">
        <f t="shared" si="6"/>
        <v>0</v>
      </c>
      <c r="C168">
        <f>Input!A168</f>
        <v>9</v>
      </c>
      <c r="D168">
        <f>Input!B168</f>
        <v>2014</v>
      </c>
      <c r="E168" t="str">
        <f>Input!C168</f>
        <v>NFG</v>
      </c>
      <c r="F168">
        <f>Input!D168</f>
        <v>3120</v>
      </c>
      <c r="G168">
        <f>Input!E168</f>
        <v>466185</v>
      </c>
      <c r="H168">
        <f>Input!F168</f>
        <v>33599</v>
      </c>
      <c r="I168">
        <f>Input!G168</f>
        <v>18263</v>
      </c>
      <c r="J168">
        <f>Input!H168</f>
        <v>2611</v>
      </c>
      <c r="K168">
        <f>Input!I168</f>
        <v>0.56007808058999997</v>
      </c>
      <c r="L168">
        <f>Input!J168</f>
        <v>29311</v>
      </c>
      <c r="M168">
        <f>Input!K168</f>
        <v>1889</v>
      </c>
      <c r="N168" s="1">
        <f>Input!L168</f>
        <v>15353271.109999999</v>
      </c>
      <c r="O168" s="1">
        <f>Input!M168</f>
        <v>14993799.890000001</v>
      </c>
      <c r="P168" s="1">
        <f>Input!N168</f>
        <v>6604262.2400000002</v>
      </c>
      <c r="Q168" s="1">
        <f>Input!O168</f>
        <v>1266398.2</v>
      </c>
      <c r="R168">
        <f>Input!P168</f>
        <v>32.93</v>
      </c>
      <c r="S168" s="1">
        <f>Input!Q168</f>
        <v>13154265.51</v>
      </c>
      <c r="T168" s="1">
        <f>Input!R168</f>
        <v>625689.85</v>
      </c>
    </row>
    <row r="169" spans="1:20" x14ac:dyDescent="0.45">
      <c r="A169">
        <f t="shared" si="5"/>
        <v>201409</v>
      </c>
      <c r="B169">
        <f t="shared" si="6"/>
        <v>1</v>
      </c>
      <c r="C169">
        <f>Input!A169</f>
        <v>9</v>
      </c>
      <c r="D169">
        <f>Input!B169</f>
        <v>2014</v>
      </c>
      <c r="E169" t="str">
        <f>Input!C169</f>
        <v>NGrid-LI</v>
      </c>
      <c r="F169">
        <f>Input!D169</f>
        <v>1003</v>
      </c>
      <c r="G169">
        <f>Input!E169</f>
        <v>474556</v>
      </c>
      <c r="H169">
        <f>Input!F169</f>
        <v>54848</v>
      </c>
      <c r="I169">
        <f>Input!G169</f>
        <v>17344</v>
      </c>
      <c r="J169">
        <f>Input!H169</f>
        <v>918</v>
      </c>
      <c r="K169">
        <f>Input!I169</f>
        <v>0.19344397710700001</v>
      </c>
      <c r="L169">
        <f>Input!J169</f>
        <v>13794</v>
      </c>
      <c r="M169">
        <f>Input!K169</f>
        <v>1238</v>
      </c>
      <c r="N169" s="1">
        <f>Input!L169</f>
        <v>25080917.43</v>
      </c>
      <c r="O169" s="1">
        <f>Input!M169</f>
        <v>36259694</v>
      </c>
      <c r="P169" s="1">
        <f>Input!N169</f>
        <v>6699249</v>
      </c>
      <c r="Q169" s="1">
        <f>Input!O169</f>
        <v>840692</v>
      </c>
      <c r="R169">
        <f>Input!P169</f>
        <v>52.85</v>
      </c>
      <c r="S169" s="1">
        <f>Input!Q169</f>
        <v>11508875</v>
      </c>
      <c r="T169" s="1">
        <f>Input!R169</f>
        <v>1289336.76</v>
      </c>
    </row>
    <row r="170" spans="1:20" x14ac:dyDescent="0.45">
      <c r="A170">
        <f t="shared" si="5"/>
        <v>201409</v>
      </c>
      <c r="B170">
        <f t="shared" si="6"/>
        <v>0</v>
      </c>
      <c r="C170">
        <f>Input!A170</f>
        <v>9</v>
      </c>
      <c r="D170">
        <f>Input!B170</f>
        <v>2014</v>
      </c>
      <c r="E170" t="str">
        <f>Input!C170</f>
        <v>PSEG</v>
      </c>
      <c r="F170" t="str">
        <f>Input!D170</f>
        <v>7497ps</v>
      </c>
      <c r="G170">
        <f>Input!E170</f>
        <v>1039748</v>
      </c>
      <c r="H170">
        <f>Input!F170</f>
        <v>137214</v>
      </c>
      <c r="I170">
        <f>Input!G170</f>
        <v>6497</v>
      </c>
      <c r="J170">
        <f>Input!H170</f>
        <v>2676</v>
      </c>
      <c r="K170">
        <f>Input!I170</f>
        <v>0.257370055052</v>
      </c>
      <c r="L170">
        <f>Input!J170</f>
        <v>59327</v>
      </c>
      <c r="M170">
        <f>Input!K170</f>
        <v>1813</v>
      </c>
      <c r="N170" s="1">
        <f>Input!L170</f>
        <v>186289009.28999999</v>
      </c>
      <c r="O170" s="1">
        <f>Input!M170</f>
        <v>97108973</v>
      </c>
      <c r="P170" s="1">
        <f>Input!N170</f>
        <v>5342365</v>
      </c>
      <c r="Q170" s="1">
        <f>Input!O170</f>
        <v>4785112</v>
      </c>
      <c r="R170">
        <f>Input!P170</f>
        <v>179.17</v>
      </c>
      <c r="S170" s="1">
        <f>Input!Q170</f>
        <v>68780484</v>
      </c>
      <c r="T170" s="1">
        <f>Input!R170</f>
        <v>2037326</v>
      </c>
    </row>
    <row r="171" spans="1:20" x14ac:dyDescent="0.45">
      <c r="A171">
        <f t="shared" si="5"/>
        <v>201409</v>
      </c>
      <c r="B171">
        <f t="shared" si="6"/>
        <v>0</v>
      </c>
      <c r="C171">
        <f>Input!A171</f>
        <v>9</v>
      </c>
      <c r="D171">
        <f>Input!B171</f>
        <v>2014</v>
      </c>
      <c r="E171" t="str">
        <f>Input!C171</f>
        <v>RG&amp;E</v>
      </c>
      <c r="F171">
        <f>Input!D171</f>
        <v>1007</v>
      </c>
      <c r="G171">
        <f>Input!E171</f>
        <v>615179</v>
      </c>
      <c r="H171">
        <f>Input!F171</f>
        <v>76367</v>
      </c>
      <c r="I171">
        <f>Input!G171</f>
        <v>44649</v>
      </c>
      <c r="J171">
        <f>Input!H171</f>
        <v>1928</v>
      </c>
      <c r="K171">
        <f>Input!I171</f>
        <v>0.31340471635099998</v>
      </c>
      <c r="L171">
        <f>Input!J171</f>
        <v>47849</v>
      </c>
      <c r="M171">
        <f>Input!K171</f>
        <v>2658</v>
      </c>
      <c r="N171" s="1">
        <f>Input!L171</f>
        <v>32805136</v>
      </c>
      <c r="O171" s="1">
        <f>Input!M171</f>
        <v>49652046.130000003</v>
      </c>
      <c r="P171" s="1">
        <f>Input!N171</f>
        <v>11657380</v>
      </c>
      <c r="Q171" s="1">
        <f>Input!O171</f>
        <v>2696546</v>
      </c>
      <c r="R171">
        <f>Input!P171</f>
        <v>53.33</v>
      </c>
      <c r="S171" s="1">
        <f>Input!Q171</f>
        <v>35854509.32</v>
      </c>
      <c r="T171" s="1">
        <f>Input!R171</f>
        <v>1976487.22</v>
      </c>
    </row>
    <row r="172" spans="1:20" x14ac:dyDescent="0.45">
      <c r="A172">
        <f t="shared" si="5"/>
        <v>201409</v>
      </c>
      <c r="B172">
        <f t="shared" si="6"/>
        <v>1</v>
      </c>
      <c r="C172">
        <f>Input!A172</f>
        <v>9</v>
      </c>
      <c r="D172">
        <f>Input!B172</f>
        <v>2014</v>
      </c>
      <c r="E172" t="str">
        <f>Input!C172</f>
        <v>NGrid-NY</v>
      </c>
      <c r="F172">
        <f>Input!D172</f>
        <v>3010</v>
      </c>
      <c r="G172">
        <f>Input!E172</f>
        <v>885641</v>
      </c>
      <c r="H172">
        <f>Input!F172</f>
        <v>153279</v>
      </c>
      <c r="I172">
        <f>Input!G172</f>
        <v>56813</v>
      </c>
      <c r="J172">
        <f>Input!H172</f>
        <v>4474</v>
      </c>
      <c r="K172">
        <f>Input!I172</f>
        <v>0.50517083107000005</v>
      </c>
      <c r="L172">
        <f>Input!J172</f>
        <v>29414</v>
      </c>
      <c r="M172">
        <f>Input!K172</f>
        <v>5564</v>
      </c>
      <c r="N172" s="1">
        <f>Input!L172</f>
        <v>37265222.210000001</v>
      </c>
      <c r="O172" s="1">
        <f>Input!M172</f>
        <v>55715389</v>
      </c>
      <c r="P172" s="1">
        <f>Input!N172</f>
        <v>31099040</v>
      </c>
      <c r="Q172" s="1">
        <f>Input!O172</f>
        <v>2277089</v>
      </c>
      <c r="R172">
        <f>Input!P172</f>
        <v>42.08</v>
      </c>
      <c r="S172" s="1">
        <f>Input!Q172</f>
        <v>21486848</v>
      </c>
      <c r="T172" s="1">
        <f>Input!R172</f>
        <v>674584.31</v>
      </c>
    </row>
    <row r="173" spans="1:20" x14ac:dyDescent="0.45">
      <c r="A173">
        <f t="shared" si="5"/>
        <v>201409</v>
      </c>
      <c r="B173">
        <f t="shared" si="6"/>
        <v>0</v>
      </c>
      <c r="C173">
        <f>Input!A173</f>
        <v>9</v>
      </c>
      <c r="D173">
        <f>Input!B173</f>
        <v>2014</v>
      </c>
      <c r="E173" t="str">
        <f>Input!C173</f>
        <v>NYSEG</v>
      </c>
      <c r="F173">
        <f>Input!D173</f>
        <v>1005</v>
      </c>
      <c r="G173">
        <f>Input!E173</f>
        <v>995672</v>
      </c>
      <c r="H173">
        <f>Input!F173</f>
        <v>113713</v>
      </c>
      <c r="I173">
        <f>Input!G173</f>
        <v>83326</v>
      </c>
      <c r="J173">
        <f>Input!H173</f>
        <v>3183</v>
      </c>
      <c r="K173">
        <f>Input!I173</f>
        <v>0.31968359058000001</v>
      </c>
      <c r="L173">
        <f>Input!J173</f>
        <v>75921</v>
      </c>
      <c r="M173">
        <f>Input!K173</f>
        <v>3938</v>
      </c>
      <c r="N173" s="1">
        <f>Input!L173</f>
        <v>61920793</v>
      </c>
      <c r="O173" s="1">
        <f>Input!M173</f>
        <v>45590260.619999997</v>
      </c>
      <c r="P173" s="1">
        <f>Input!N173</f>
        <v>16435961.26</v>
      </c>
      <c r="Q173" s="1">
        <f>Input!O173</f>
        <v>1800103</v>
      </c>
      <c r="R173">
        <f>Input!P173</f>
        <v>62.19</v>
      </c>
      <c r="S173" s="1">
        <f>Input!Q173</f>
        <v>37329148.560000002</v>
      </c>
      <c r="T173" s="1">
        <f>Input!R173</f>
        <v>1908921</v>
      </c>
    </row>
    <row r="174" spans="1:20" x14ac:dyDescent="0.45">
      <c r="A174">
        <f t="shared" si="5"/>
        <v>201409</v>
      </c>
      <c r="B174">
        <f t="shared" si="6"/>
        <v>1</v>
      </c>
      <c r="C174">
        <f>Input!A174</f>
        <v>9</v>
      </c>
      <c r="D174">
        <f>Input!B174</f>
        <v>2014</v>
      </c>
      <c r="E174" t="str">
        <f>Input!C174</f>
        <v>NGrid-Upstate</v>
      </c>
      <c r="F174">
        <f>Input!D174</f>
        <v>1004</v>
      </c>
      <c r="G174">
        <f>Input!E174</f>
        <v>1493930</v>
      </c>
      <c r="H174">
        <f>Input!F174</f>
        <v>232586</v>
      </c>
      <c r="I174">
        <f>Input!G174</f>
        <v>93553</v>
      </c>
      <c r="J174">
        <f>Input!H174</f>
        <v>5536</v>
      </c>
      <c r="K174">
        <f>Input!I174</f>
        <v>0.37056622465599998</v>
      </c>
      <c r="L174">
        <f>Input!J174</f>
        <v>75892</v>
      </c>
      <c r="M174">
        <f>Input!K174</f>
        <v>12240</v>
      </c>
      <c r="N174" s="1">
        <f>Input!L174</f>
        <v>158072626.91</v>
      </c>
      <c r="O174" s="1">
        <f>Input!M174</f>
        <v>235899952</v>
      </c>
      <c r="P174" s="1">
        <f>Input!N174</f>
        <v>59922851</v>
      </c>
      <c r="Q174" s="1">
        <f>Input!O174</f>
        <v>7604546</v>
      </c>
      <c r="R174">
        <f>Input!P174</f>
        <v>105.81</v>
      </c>
      <c r="S174" s="1">
        <f>Input!Q174</f>
        <v>80594742</v>
      </c>
      <c r="T174" s="1">
        <f>Input!R174</f>
        <v>11903338.720000001</v>
      </c>
    </row>
    <row r="175" spans="1:20" x14ac:dyDescent="0.45">
      <c r="A175">
        <f t="shared" si="5"/>
        <v>201409</v>
      </c>
      <c r="B175">
        <f t="shared" si="6"/>
        <v>0</v>
      </c>
      <c r="C175">
        <f>Input!A175</f>
        <v>9</v>
      </c>
      <c r="D175">
        <f>Input!B175</f>
        <v>2014</v>
      </c>
      <c r="E175" t="str">
        <f>Input!C175</f>
        <v>CE</v>
      </c>
      <c r="F175">
        <f>Input!D175</f>
        <v>1002</v>
      </c>
      <c r="G175">
        <f>Input!E175</f>
        <v>2906803</v>
      </c>
      <c r="H175">
        <f>Input!F175</f>
        <v>281158</v>
      </c>
      <c r="I175">
        <f>Input!G175</f>
        <v>248587</v>
      </c>
      <c r="J175">
        <f>Input!H175</f>
        <v>9179</v>
      </c>
      <c r="K175">
        <f>Input!I175</f>
        <v>0.31577647332800002</v>
      </c>
      <c r="L175">
        <f>Input!J175</f>
        <v>160274</v>
      </c>
      <c r="M175">
        <f>Input!K175</f>
        <v>8341</v>
      </c>
      <c r="N175" s="1">
        <f>Input!L175</f>
        <v>362621692.89999998</v>
      </c>
      <c r="O175" s="1">
        <f>Input!M175</f>
        <v>254489824.47999999</v>
      </c>
      <c r="P175" s="1">
        <f>Input!N175</f>
        <v>108204429.8</v>
      </c>
      <c r="Q175" s="1">
        <f>Input!O175</f>
        <v>12562000</v>
      </c>
      <c r="R175">
        <f>Input!P175</f>
        <v>124.75</v>
      </c>
      <c r="S175" s="1">
        <f>Input!Q175</f>
        <v>99171117.870000005</v>
      </c>
      <c r="T175" s="1">
        <f>Input!R175</f>
        <v>5273161.55</v>
      </c>
    </row>
    <row r="176" spans="1:20" x14ac:dyDescent="0.45">
      <c r="A176">
        <f t="shared" si="5"/>
        <v>201412</v>
      </c>
      <c r="B176">
        <f t="shared" si="6"/>
        <v>0</v>
      </c>
      <c r="C176">
        <f>Input!A176</f>
        <v>12</v>
      </c>
      <c r="D176">
        <f>Input!B176</f>
        <v>2014</v>
      </c>
      <c r="E176" t="str">
        <f>Input!C176</f>
        <v>CH</v>
      </c>
      <c r="F176">
        <f>Input!D176</f>
        <v>1001</v>
      </c>
      <c r="G176">
        <f>Input!E176</f>
        <v>258635</v>
      </c>
      <c r="H176">
        <f>Input!F176</f>
        <v>21142</v>
      </c>
      <c r="I176">
        <f>Input!G176</f>
        <v>24284</v>
      </c>
      <c r="J176">
        <f>Input!H176</f>
        <v>394</v>
      </c>
      <c r="K176">
        <f>Input!I176</f>
        <v>0.15233823728400001</v>
      </c>
      <c r="L176">
        <f>Input!J176</f>
        <v>7875</v>
      </c>
      <c r="M176">
        <f>Input!K176</f>
        <v>44</v>
      </c>
      <c r="N176" s="1">
        <f>Input!L176</f>
        <v>33583818</v>
      </c>
      <c r="O176" s="1">
        <f>Input!M176</f>
        <v>11696252</v>
      </c>
      <c r="P176" s="1">
        <f>Input!N176</f>
        <v>9505354.5899999999</v>
      </c>
      <c r="Q176" s="1">
        <f>Input!O176</f>
        <v>390410.54</v>
      </c>
      <c r="R176">
        <f>Input!P176</f>
        <v>129.85</v>
      </c>
      <c r="S176" s="1">
        <f>Input!Q176</f>
        <v>13678346.439999999</v>
      </c>
      <c r="T176" s="1">
        <f>Input!R176</f>
        <v>30694.16</v>
      </c>
    </row>
    <row r="177" spans="1:20" x14ac:dyDescent="0.45">
      <c r="A177">
        <f t="shared" si="5"/>
        <v>201412</v>
      </c>
      <c r="B177">
        <f t="shared" si="6"/>
        <v>0</v>
      </c>
      <c r="C177">
        <f>Input!A177</f>
        <v>12</v>
      </c>
      <c r="D177">
        <f>Input!B177</f>
        <v>2014</v>
      </c>
      <c r="E177" t="str">
        <f>Input!C177</f>
        <v>OR</v>
      </c>
      <c r="F177">
        <f>Input!D177</f>
        <v>1006</v>
      </c>
      <c r="G177">
        <f>Input!E177</f>
        <v>197271</v>
      </c>
      <c r="H177">
        <f>Input!F177</f>
        <v>16753</v>
      </c>
      <c r="I177">
        <f>Input!G177</f>
        <v>17161</v>
      </c>
      <c r="J177">
        <f>Input!H177</f>
        <v>373</v>
      </c>
      <c r="K177">
        <f>Input!I177</f>
        <v>0.18907999655300001</v>
      </c>
      <c r="L177">
        <f>Input!J177</f>
        <v>8002</v>
      </c>
      <c r="M177">
        <f>Input!K177</f>
        <v>151</v>
      </c>
      <c r="N177" s="1">
        <f>Input!L177</f>
        <v>52583102</v>
      </c>
      <c r="O177" s="1">
        <f>Input!M177</f>
        <v>7995404</v>
      </c>
      <c r="P177" s="1">
        <f>Input!N177</f>
        <v>4951878</v>
      </c>
      <c r="Q177" s="1">
        <f>Input!O177</f>
        <v>255617</v>
      </c>
      <c r="R177">
        <f>Input!P177</f>
        <v>266.55</v>
      </c>
      <c r="S177" s="1">
        <f>Input!Q177</f>
        <v>8506903</v>
      </c>
      <c r="T177" s="1">
        <f>Input!R177</f>
        <v>329871</v>
      </c>
    </row>
    <row r="178" spans="1:20" x14ac:dyDescent="0.45">
      <c r="A178">
        <f t="shared" si="5"/>
        <v>201412</v>
      </c>
      <c r="B178">
        <f t="shared" si="6"/>
        <v>0</v>
      </c>
      <c r="C178">
        <f>Input!A178</f>
        <v>12</v>
      </c>
      <c r="D178">
        <f>Input!B178</f>
        <v>2014</v>
      </c>
      <c r="E178" t="str">
        <f>Input!C178</f>
        <v>NFG</v>
      </c>
      <c r="F178">
        <f>Input!D178</f>
        <v>3120</v>
      </c>
      <c r="G178">
        <f>Input!E178</f>
        <v>471848</v>
      </c>
      <c r="H178">
        <f>Input!F178</f>
        <v>19199</v>
      </c>
      <c r="I178">
        <f>Input!G178</f>
        <v>13352</v>
      </c>
      <c r="J178">
        <f>Input!H178</f>
        <v>266</v>
      </c>
      <c r="K178">
        <f>Input!I178</f>
        <v>5.6374086570000002E-2</v>
      </c>
      <c r="L178">
        <f>Input!J178</f>
        <v>15315</v>
      </c>
      <c r="M178">
        <f>Input!K178</f>
        <v>1500</v>
      </c>
      <c r="N178" s="1">
        <f>Input!L178</f>
        <v>49242617.670000002</v>
      </c>
      <c r="O178" s="1">
        <f>Input!M178</f>
        <v>8496580.0999999996</v>
      </c>
      <c r="P178" s="1">
        <f>Input!N178</f>
        <v>4073951.17</v>
      </c>
      <c r="Q178" s="1">
        <f>Input!O178</f>
        <v>204268.39</v>
      </c>
      <c r="R178">
        <f>Input!P178</f>
        <v>104.36</v>
      </c>
      <c r="S178" s="1">
        <f>Input!Q178</f>
        <v>7144636</v>
      </c>
      <c r="T178" s="1">
        <f>Input!R178</f>
        <v>-422611.51</v>
      </c>
    </row>
    <row r="179" spans="1:20" x14ac:dyDescent="0.45">
      <c r="A179">
        <f t="shared" si="5"/>
        <v>201412</v>
      </c>
      <c r="B179">
        <f t="shared" si="6"/>
        <v>1</v>
      </c>
      <c r="C179">
        <f>Input!A179</f>
        <v>12</v>
      </c>
      <c r="D179">
        <f>Input!B179</f>
        <v>2014</v>
      </c>
      <c r="E179" t="str">
        <f>Input!C179</f>
        <v>NGrid-LI</v>
      </c>
      <c r="F179">
        <f>Input!D179</f>
        <v>1003</v>
      </c>
      <c r="G179">
        <f>Input!E179</f>
        <v>471689</v>
      </c>
      <c r="H179">
        <f>Input!F179</f>
        <v>48036</v>
      </c>
      <c r="I179">
        <f>Input!G179</f>
        <v>16926</v>
      </c>
      <c r="J179">
        <f>Input!H179</f>
        <v>22</v>
      </c>
      <c r="K179">
        <f>Input!I179</f>
        <v>4.6640901099999996E-3</v>
      </c>
      <c r="L179">
        <f>Input!J179</f>
        <v>10525</v>
      </c>
      <c r="M179">
        <f>Input!K179</f>
        <v>1746</v>
      </c>
      <c r="N179" s="1">
        <f>Input!L179</f>
        <v>67767297.569999993</v>
      </c>
      <c r="O179" s="1">
        <f>Input!M179</f>
        <v>28831671</v>
      </c>
      <c r="P179" s="1">
        <f>Input!N179</f>
        <v>5592905</v>
      </c>
      <c r="Q179" s="1">
        <f>Input!O179</f>
        <v>13670</v>
      </c>
      <c r="R179">
        <f>Input!P179</f>
        <v>143.66999999999999</v>
      </c>
      <c r="S179" s="1">
        <f>Input!Q179</f>
        <v>9060219</v>
      </c>
      <c r="T179" s="1">
        <f>Input!R179</f>
        <v>1480159.24</v>
      </c>
    </row>
    <row r="180" spans="1:20" x14ac:dyDescent="0.45">
      <c r="A180">
        <f t="shared" si="5"/>
        <v>201412</v>
      </c>
      <c r="B180">
        <f t="shared" si="6"/>
        <v>0</v>
      </c>
      <c r="C180">
        <f>Input!A180</f>
        <v>12</v>
      </c>
      <c r="D180">
        <f>Input!B180</f>
        <v>2014</v>
      </c>
      <c r="E180" t="str">
        <f>Input!C180</f>
        <v>PSEG</v>
      </c>
      <c r="F180" t="str">
        <f>Input!D180</f>
        <v>7497ps</v>
      </c>
      <c r="G180">
        <f>Input!E180</f>
        <v>1040884</v>
      </c>
      <c r="H180">
        <f>Input!F180</f>
        <v>129311</v>
      </c>
      <c r="I180">
        <f>Input!G180</f>
        <v>5749</v>
      </c>
      <c r="J180">
        <f>Input!H180</f>
        <v>845</v>
      </c>
      <c r="K180">
        <f>Input!I180</f>
        <v>8.1180996153000007E-2</v>
      </c>
      <c r="L180">
        <f>Input!J180</f>
        <v>58210</v>
      </c>
      <c r="M180">
        <f>Input!K180</f>
        <v>1484</v>
      </c>
      <c r="N180" s="1">
        <f>Input!L180</f>
        <v>139071442</v>
      </c>
      <c r="O180" s="1">
        <f>Input!M180</f>
        <v>90247866</v>
      </c>
      <c r="P180" s="1">
        <f>Input!N180</f>
        <v>4591540</v>
      </c>
      <c r="Q180" s="1">
        <f>Input!O180</f>
        <v>1713858</v>
      </c>
      <c r="R180">
        <f>Input!P180</f>
        <v>133.61000000000001</v>
      </c>
      <c r="S180" s="1">
        <f>Input!Q180</f>
        <v>65917201</v>
      </c>
      <c r="T180" s="1">
        <f>Input!R180</f>
        <v>1149126</v>
      </c>
    </row>
    <row r="181" spans="1:20" x14ac:dyDescent="0.45">
      <c r="A181">
        <f t="shared" si="5"/>
        <v>201412</v>
      </c>
      <c r="B181">
        <f t="shared" si="6"/>
        <v>0</v>
      </c>
      <c r="C181">
        <f>Input!A181</f>
        <v>12</v>
      </c>
      <c r="D181">
        <f>Input!B181</f>
        <v>2014</v>
      </c>
      <c r="E181" t="str">
        <f>Input!C181</f>
        <v>RG&amp;E</v>
      </c>
      <c r="F181">
        <f>Input!D181</f>
        <v>1007</v>
      </c>
      <c r="G181">
        <f>Input!E181</f>
        <v>616824</v>
      </c>
      <c r="H181">
        <f>Input!F181</f>
        <v>64497</v>
      </c>
      <c r="I181">
        <f>Input!G181</f>
        <v>52415</v>
      </c>
      <c r="J181">
        <f>Input!H181</f>
        <v>292</v>
      </c>
      <c r="K181">
        <f>Input!I181</f>
        <v>4.7339273438999997E-2</v>
      </c>
      <c r="L181">
        <f>Input!J181</f>
        <v>38485</v>
      </c>
      <c r="M181">
        <f>Input!K181</f>
        <v>3216</v>
      </c>
      <c r="N181" s="1">
        <f>Input!L181</f>
        <v>50106629</v>
      </c>
      <c r="O181" s="1">
        <f>Input!M181</f>
        <v>42327889.899999999</v>
      </c>
      <c r="P181" s="1">
        <f>Input!N181</f>
        <v>21279952</v>
      </c>
      <c r="Q181" s="1">
        <f>Input!O181</f>
        <v>276739</v>
      </c>
      <c r="R181">
        <f>Input!P181</f>
        <v>81.23</v>
      </c>
      <c r="S181" s="1">
        <f>Input!Q181</f>
        <v>27477420.620000001</v>
      </c>
      <c r="T181" s="1">
        <f>Input!R181</f>
        <v>2552552.46</v>
      </c>
    </row>
    <row r="182" spans="1:20" x14ac:dyDescent="0.45">
      <c r="A182">
        <f t="shared" si="5"/>
        <v>201412</v>
      </c>
      <c r="B182">
        <f t="shared" si="6"/>
        <v>1</v>
      </c>
      <c r="C182">
        <f>Input!A182</f>
        <v>12</v>
      </c>
      <c r="D182">
        <f>Input!B182</f>
        <v>2014</v>
      </c>
      <c r="E182" t="str">
        <f>Input!C182</f>
        <v>NGrid-NY</v>
      </c>
      <c r="F182">
        <f>Input!D182</f>
        <v>3010</v>
      </c>
      <c r="G182">
        <f>Input!E182</f>
        <v>934330</v>
      </c>
      <c r="H182">
        <f>Input!F182</f>
        <v>150833</v>
      </c>
      <c r="I182">
        <f>Input!G182</f>
        <v>63511</v>
      </c>
      <c r="J182">
        <f>Input!H182</f>
        <v>1382</v>
      </c>
      <c r="K182">
        <f>Input!I182</f>
        <v>0.14791347810700001</v>
      </c>
      <c r="L182">
        <f>Input!J182</f>
        <v>24728</v>
      </c>
      <c r="M182">
        <f>Input!K182</f>
        <v>5179</v>
      </c>
      <c r="N182" s="1">
        <f>Input!L182</f>
        <v>98768152.260000005</v>
      </c>
      <c r="O182" s="1">
        <f>Input!M182</f>
        <v>54280884</v>
      </c>
      <c r="P182" s="1">
        <f>Input!N182</f>
        <v>34156689</v>
      </c>
      <c r="Q182" s="1">
        <f>Input!O182</f>
        <v>775874</v>
      </c>
      <c r="R182">
        <f>Input!P182</f>
        <v>105.71</v>
      </c>
      <c r="S182" s="1">
        <f>Input!Q182</f>
        <v>19336520</v>
      </c>
      <c r="T182" s="1">
        <f>Input!R182</f>
        <v>580600.85</v>
      </c>
    </row>
    <row r="183" spans="1:20" x14ac:dyDescent="0.45">
      <c r="A183">
        <f t="shared" si="5"/>
        <v>201412</v>
      </c>
      <c r="B183">
        <f t="shared" si="6"/>
        <v>0</v>
      </c>
      <c r="C183">
        <f>Input!A183</f>
        <v>12</v>
      </c>
      <c r="D183">
        <f>Input!B183</f>
        <v>2014</v>
      </c>
      <c r="E183" t="str">
        <f>Input!C183</f>
        <v>NYSEG</v>
      </c>
      <c r="F183">
        <f>Input!D183</f>
        <v>1005</v>
      </c>
      <c r="G183">
        <f>Input!E183</f>
        <v>995712</v>
      </c>
      <c r="H183">
        <f>Input!F183</f>
        <v>98211</v>
      </c>
      <c r="I183">
        <f>Input!G183</f>
        <v>95129</v>
      </c>
      <c r="J183">
        <f>Input!H183</f>
        <v>573</v>
      </c>
      <c r="K183">
        <f>Input!I183</f>
        <v>5.7546760508999997E-2</v>
      </c>
      <c r="L183">
        <f>Input!J183</f>
        <v>64135</v>
      </c>
      <c r="M183">
        <f>Input!K183</f>
        <v>4568</v>
      </c>
      <c r="N183" s="1">
        <f>Input!L183</f>
        <v>85507065</v>
      </c>
      <c r="O183" s="1">
        <f>Input!M183</f>
        <v>39781744.189999998</v>
      </c>
      <c r="P183" s="1">
        <f>Input!N183</f>
        <v>25772034.850000001</v>
      </c>
      <c r="Q183" s="1">
        <f>Input!O183</f>
        <v>303720</v>
      </c>
      <c r="R183">
        <f>Input!P183</f>
        <v>85.88</v>
      </c>
      <c r="S183" s="1">
        <f>Input!Q183</f>
        <v>31130185.640000001</v>
      </c>
      <c r="T183" s="1">
        <f>Input!R183</f>
        <v>2337212</v>
      </c>
    </row>
    <row r="184" spans="1:20" x14ac:dyDescent="0.45">
      <c r="A184">
        <f t="shared" si="5"/>
        <v>201412</v>
      </c>
      <c r="B184">
        <f t="shared" si="6"/>
        <v>1</v>
      </c>
      <c r="C184">
        <f>Input!A184</f>
        <v>12</v>
      </c>
      <c r="D184">
        <f>Input!B184</f>
        <v>2014</v>
      </c>
      <c r="E184" t="str">
        <f>Input!C184</f>
        <v>NGrid-Upstate</v>
      </c>
      <c r="F184">
        <f>Input!D184</f>
        <v>1004</v>
      </c>
      <c r="G184">
        <f>Input!E184</f>
        <v>1491265</v>
      </c>
      <c r="H184">
        <f>Input!F184</f>
        <v>231349</v>
      </c>
      <c r="I184">
        <f>Input!G184</f>
        <v>84087</v>
      </c>
      <c r="J184">
        <f>Input!H184</f>
        <v>506</v>
      </c>
      <c r="K184">
        <f>Input!I184</f>
        <v>3.3930924416999998E-2</v>
      </c>
      <c r="L184">
        <f>Input!J184</f>
        <v>60196</v>
      </c>
      <c r="M184">
        <f>Input!K184</f>
        <v>7780</v>
      </c>
      <c r="N184" s="1">
        <f>Input!L184</f>
        <v>206768797.53999999</v>
      </c>
      <c r="O184" s="1">
        <f>Input!M184</f>
        <v>231292159</v>
      </c>
      <c r="P184" s="1">
        <f>Input!N184</f>
        <v>48529159</v>
      </c>
      <c r="Q184" s="1">
        <f>Input!O184</f>
        <v>757559</v>
      </c>
      <c r="R184">
        <f>Input!P184</f>
        <v>138.65</v>
      </c>
      <c r="S184" s="1">
        <f>Input!Q184</f>
        <v>63935071</v>
      </c>
      <c r="T184" s="1">
        <f>Input!R184</f>
        <v>5618422.0499999998</v>
      </c>
    </row>
    <row r="185" spans="1:20" x14ac:dyDescent="0.45">
      <c r="A185">
        <f t="shared" si="5"/>
        <v>201412</v>
      </c>
      <c r="B185">
        <f t="shared" si="6"/>
        <v>0</v>
      </c>
      <c r="C185">
        <f>Input!A185</f>
        <v>12</v>
      </c>
      <c r="D185">
        <f>Input!B185</f>
        <v>2014</v>
      </c>
      <c r="E185" t="str">
        <f>Input!C185</f>
        <v>CE</v>
      </c>
      <c r="F185">
        <f>Input!D185</f>
        <v>1002</v>
      </c>
      <c r="G185">
        <f>Input!E185</f>
        <v>2916198</v>
      </c>
      <c r="H185">
        <f>Input!F185</f>
        <v>315091</v>
      </c>
      <c r="I185">
        <f>Input!G185</f>
        <v>210048</v>
      </c>
      <c r="J185">
        <f>Input!H185</f>
        <v>4344</v>
      </c>
      <c r="K185">
        <f>Input!I185</f>
        <v>0.148961078774</v>
      </c>
      <c r="L185">
        <f>Input!J185</f>
        <v>161233</v>
      </c>
      <c r="M185">
        <f>Input!K185</f>
        <v>8712</v>
      </c>
      <c r="N185" s="1">
        <f>Input!L185</f>
        <v>342702633.08999997</v>
      </c>
      <c r="O185" s="1">
        <f>Input!M185</f>
        <v>257808902.94999999</v>
      </c>
      <c r="P185" s="1">
        <f>Input!N185</f>
        <v>84488395.129999995</v>
      </c>
      <c r="Q185" s="1">
        <f>Input!O185</f>
        <v>4529000</v>
      </c>
      <c r="R185">
        <f>Input!P185</f>
        <v>117.52</v>
      </c>
      <c r="S185" s="1">
        <f>Input!Q185</f>
        <v>92451381.670000002</v>
      </c>
      <c r="T185" s="1">
        <f>Input!R185</f>
        <v>5018384.9000000004</v>
      </c>
    </row>
    <row r="186" spans="1:20" x14ac:dyDescent="0.45">
      <c r="A186">
        <f t="shared" si="5"/>
        <v>201503</v>
      </c>
      <c r="B186">
        <f t="shared" si="6"/>
        <v>0</v>
      </c>
      <c r="C186">
        <f>Input!A186</f>
        <v>3</v>
      </c>
      <c r="D186">
        <f>Input!B186</f>
        <v>2015</v>
      </c>
      <c r="E186" t="str">
        <f>Input!C186</f>
        <v>CH</v>
      </c>
      <c r="F186">
        <f>Input!D186</f>
        <v>1001</v>
      </c>
      <c r="G186">
        <f>Input!E186</f>
        <v>265899</v>
      </c>
      <c r="H186">
        <f>Input!F186</f>
        <v>20576</v>
      </c>
      <c r="I186">
        <f>Input!G186</f>
        <v>25307</v>
      </c>
      <c r="J186">
        <f>Input!H186</f>
        <v>770</v>
      </c>
      <c r="K186">
        <f>Input!I186</f>
        <v>0.2895836389</v>
      </c>
      <c r="L186">
        <f>Input!J186</f>
        <v>6733</v>
      </c>
      <c r="M186">
        <f>Input!K186</f>
        <v>842</v>
      </c>
      <c r="N186" s="1">
        <f>Input!L186</f>
        <v>50209477</v>
      </c>
      <c r="O186" s="1">
        <f>Input!M186</f>
        <v>11716277</v>
      </c>
      <c r="P186" s="1">
        <f>Input!N186</f>
        <v>13382196.109999999</v>
      </c>
      <c r="Q186" s="1">
        <f>Input!O186</f>
        <v>883489.24</v>
      </c>
      <c r="R186">
        <f>Input!P186</f>
        <v>188.83</v>
      </c>
      <c r="S186" s="1">
        <f>Input!Q186</f>
        <v>12303324.119999999</v>
      </c>
      <c r="T186" s="1">
        <f>Input!R186</f>
        <v>451391.58</v>
      </c>
    </row>
    <row r="187" spans="1:20" x14ac:dyDescent="0.45">
      <c r="A187">
        <f t="shared" si="5"/>
        <v>201503</v>
      </c>
      <c r="B187">
        <f t="shared" si="6"/>
        <v>0</v>
      </c>
      <c r="C187">
        <f>Input!A187</f>
        <v>3</v>
      </c>
      <c r="D187">
        <f>Input!B187</f>
        <v>2015</v>
      </c>
      <c r="E187" t="str">
        <f>Input!C187</f>
        <v>OR</v>
      </c>
      <c r="F187">
        <f>Input!D187</f>
        <v>1006</v>
      </c>
      <c r="G187">
        <f>Input!E187</f>
        <v>197451</v>
      </c>
      <c r="H187">
        <f>Input!F187</f>
        <v>17649</v>
      </c>
      <c r="I187">
        <f>Input!G187</f>
        <v>16835</v>
      </c>
      <c r="J187">
        <f>Input!H187</f>
        <v>378</v>
      </c>
      <c r="K187">
        <f>Input!I187</f>
        <v>0.19143990154500001</v>
      </c>
      <c r="L187">
        <f>Input!J187</f>
        <v>7863</v>
      </c>
      <c r="M187">
        <f>Input!K187</f>
        <v>54</v>
      </c>
      <c r="N187" s="1">
        <f>Input!L187</f>
        <v>53302622.340000004</v>
      </c>
      <c r="O187" s="1">
        <f>Input!M187</f>
        <v>9335148.4299999997</v>
      </c>
      <c r="P187" s="1">
        <f>Input!N187</f>
        <v>6651077</v>
      </c>
      <c r="Q187" s="1">
        <f>Input!O187</f>
        <v>465431.62</v>
      </c>
      <c r="R187">
        <f>Input!P187</f>
        <v>269.95</v>
      </c>
      <c r="S187" s="1">
        <f>Input!Q187</f>
        <v>8774837</v>
      </c>
      <c r="T187" s="1">
        <f>Input!R187</f>
        <v>149325.01</v>
      </c>
    </row>
    <row r="188" spans="1:20" x14ac:dyDescent="0.45">
      <c r="A188">
        <f t="shared" si="5"/>
        <v>201503</v>
      </c>
      <c r="B188">
        <f t="shared" si="6"/>
        <v>0</v>
      </c>
      <c r="C188">
        <f>Input!A188</f>
        <v>3</v>
      </c>
      <c r="D188">
        <f>Input!B188</f>
        <v>2015</v>
      </c>
      <c r="E188" t="str">
        <f>Input!C188</f>
        <v>NFG</v>
      </c>
      <c r="F188">
        <f>Input!D188</f>
        <v>3120</v>
      </c>
      <c r="G188">
        <f>Input!E188</f>
        <v>474268</v>
      </c>
      <c r="H188">
        <f>Input!F188</f>
        <v>17587</v>
      </c>
      <c r="I188">
        <f>Input!G188</f>
        <v>16299</v>
      </c>
      <c r="J188">
        <f>Input!H188</f>
        <v>0</v>
      </c>
      <c r="K188">
        <f>Input!I188</f>
        <v>0</v>
      </c>
      <c r="L188">
        <f>Input!J188</f>
        <v>15068</v>
      </c>
      <c r="M188">
        <f>Input!K188</f>
        <v>1390</v>
      </c>
      <c r="N188" s="1">
        <f>Input!L188</f>
        <v>50955736.43</v>
      </c>
      <c r="O188" s="1">
        <f>Input!M188</f>
        <v>9311873.6799999997</v>
      </c>
      <c r="P188" s="1">
        <f>Input!N188</f>
        <v>6311419.7999999998</v>
      </c>
      <c r="Q188" s="1">
        <f>Input!O188</f>
        <v>0</v>
      </c>
      <c r="R188">
        <f>Input!P188</f>
        <v>107.44</v>
      </c>
      <c r="S188" s="1">
        <f>Input!Q188</f>
        <v>7211281.1100000003</v>
      </c>
      <c r="T188" s="1">
        <f>Input!R188</f>
        <v>180333.38</v>
      </c>
    </row>
    <row r="189" spans="1:20" x14ac:dyDescent="0.45">
      <c r="A189">
        <f t="shared" si="5"/>
        <v>201503</v>
      </c>
      <c r="B189">
        <f t="shared" si="6"/>
        <v>1</v>
      </c>
      <c r="C189">
        <f>Input!A189</f>
        <v>3</v>
      </c>
      <c r="D189">
        <f>Input!B189</f>
        <v>2015</v>
      </c>
      <c r="E189" t="str">
        <f>Input!C189</f>
        <v>NGrid-LI</v>
      </c>
      <c r="F189">
        <f>Input!D189</f>
        <v>1003</v>
      </c>
      <c r="G189">
        <f>Input!E189</f>
        <v>493020</v>
      </c>
      <c r="H189">
        <f>Input!F189</f>
        <v>47133</v>
      </c>
      <c r="I189">
        <f>Input!G189</f>
        <v>22980</v>
      </c>
      <c r="J189">
        <f>Input!H189</f>
        <v>202</v>
      </c>
      <c r="K189">
        <f>Input!I189</f>
        <v>4.0971968683000001E-2</v>
      </c>
      <c r="L189">
        <f>Input!J189</f>
        <v>9673</v>
      </c>
      <c r="M189">
        <f>Input!K189</f>
        <v>723</v>
      </c>
      <c r="N189" s="1">
        <f>Input!L189</f>
        <v>101072153.19</v>
      </c>
      <c r="O189" s="1">
        <f>Input!M189</f>
        <v>31998956</v>
      </c>
      <c r="P189" s="1">
        <f>Input!N189</f>
        <v>9821557</v>
      </c>
      <c r="Q189" s="1">
        <f>Input!O189</f>
        <v>239557</v>
      </c>
      <c r="R189">
        <f>Input!P189</f>
        <v>205.01</v>
      </c>
      <c r="S189" s="1">
        <f>Input!Q189</f>
        <v>8996539</v>
      </c>
      <c r="T189" s="1">
        <f>Input!R189</f>
        <v>186153.95</v>
      </c>
    </row>
    <row r="190" spans="1:20" x14ac:dyDescent="0.45">
      <c r="A190">
        <f t="shared" si="5"/>
        <v>201503</v>
      </c>
      <c r="B190">
        <f t="shared" si="6"/>
        <v>0</v>
      </c>
      <c r="C190">
        <f>Input!A190</f>
        <v>3</v>
      </c>
      <c r="D190">
        <f>Input!B190</f>
        <v>2015</v>
      </c>
      <c r="E190" t="str">
        <f>Input!C190</f>
        <v>PSEG</v>
      </c>
      <c r="F190" t="str">
        <f>Input!D190</f>
        <v>7497ps</v>
      </c>
      <c r="G190">
        <f>Input!E190</f>
        <v>1041197</v>
      </c>
      <c r="H190">
        <f>Input!F190</f>
        <v>127486</v>
      </c>
      <c r="I190">
        <f>Input!G190</f>
        <v>5767</v>
      </c>
      <c r="J190">
        <f>Input!H190</f>
        <v>1364</v>
      </c>
      <c r="K190">
        <f>Input!I190</f>
        <v>0.13100306666299999</v>
      </c>
      <c r="L190">
        <f>Input!J190</f>
        <v>54227</v>
      </c>
      <c r="M190">
        <f>Input!K190</f>
        <v>1682</v>
      </c>
      <c r="N190" s="1">
        <f>Input!L190</f>
        <v>155507041</v>
      </c>
      <c r="O190" s="1">
        <f>Input!M190</f>
        <v>94621301</v>
      </c>
      <c r="P190" s="1">
        <f>Input!N190</f>
        <v>4665881</v>
      </c>
      <c r="Q190" s="1">
        <f>Input!O190</f>
        <v>3257416</v>
      </c>
      <c r="R190">
        <f>Input!P190</f>
        <v>149.35</v>
      </c>
      <c r="S190" s="1">
        <f>Input!Q190</f>
        <v>63028033</v>
      </c>
      <c r="T190" s="1">
        <f>Input!R190</f>
        <v>1206450</v>
      </c>
    </row>
    <row r="191" spans="1:20" x14ac:dyDescent="0.45">
      <c r="A191">
        <f t="shared" si="5"/>
        <v>201503</v>
      </c>
      <c r="B191">
        <f t="shared" si="6"/>
        <v>0</v>
      </c>
      <c r="C191">
        <f>Input!A191</f>
        <v>3</v>
      </c>
      <c r="D191">
        <f>Input!B191</f>
        <v>2015</v>
      </c>
      <c r="E191" t="str">
        <f>Input!C191</f>
        <v>RG&amp;E</v>
      </c>
      <c r="F191">
        <f>Input!D191</f>
        <v>1007</v>
      </c>
      <c r="G191">
        <f>Input!E191</f>
        <v>617531</v>
      </c>
      <c r="H191">
        <f>Input!F191</f>
        <v>59718</v>
      </c>
      <c r="I191">
        <f>Input!G191</f>
        <v>53034</v>
      </c>
      <c r="J191">
        <f>Input!H191</f>
        <v>355</v>
      </c>
      <c r="K191">
        <f>Input!I191</f>
        <v>5.7486992555999997E-2</v>
      </c>
      <c r="L191">
        <f>Input!J191</f>
        <v>36364</v>
      </c>
      <c r="M191">
        <f>Input!K191</f>
        <v>1846</v>
      </c>
      <c r="N191" s="1">
        <f>Input!L191</f>
        <v>62857913</v>
      </c>
      <c r="O191" s="1">
        <f>Input!M191</f>
        <v>39572194.240000002</v>
      </c>
      <c r="P191" s="1">
        <f>Input!N191</f>
        <v>26845168</v>
      </c>
      <c r="Q191" s="1">
        <f>Input!O191</f>
        <v>564581.56999999995</v>
      </c>
      <c r="R191">
        <f>Input!P191</f>
        <v>101.79</v>
      </c>
      <c r="S191" s="1">
        <f>Input!Q191</f>
        <v>26377653.649999999</v>
      </c>
      <c r="T191" s="1">
        <f>Input!R191</f>
        <v>278457.83</v>
      </c>
    </row>
    <row r="192" spans="1:20" x14ac:dyDescent="0.45">
      <c r="A192">
        <f t="shared" si="5"/>
        <v>201503</v>
      </c>
      <c r="B192">
        <f t="shared" si="6"/>
        <v>1</v>
      </c>
      <c r="C192">
        <f>Input!A192</f>
        <v>3</v>
      </c>
      <c r="D192">
        <f>Input!B192</f>
        <v>2015</v>
      </c>
      <c r="E192" t="str">
        <f>Input!C192</f>
        <v>NGrid-NY</v>
      </c>
      <c r="F192">
        <f>Input!D192</f>
        <v>3010</v>
      </c>
      <c r="G192">
        <f>Input!E192</f>
        <v>950712</v>
      </c>
      <c r="H192">
        <f>Input!F192</f>
        <v>142112</v>
      </c>
      <c r="I192">
        <f>Input!G192</f>
        <v>67911</v>
      </c>
      <c r="J192">
        <f>Input!H192</f>
        <v>417</v>
      </c>
      <c r="K192">
        <f>Input!I192</f>
        <v>4.3861863530000003E-2</v>
      </c>
      <c r="L192">
        <f>Input!J192</f>
        <v>23356</v>
      </c>
      <c r="M192">
        <f>Input!K192</f>
        <v>4249</v>
      </c>
      <c r="N192" s="1">
        <f>Input!L192</f>
        <v>132041906.67</v>
      </c>
      <c r="O192" s="1">
        <f>Input!M192</f>
        <v>60922878</v>
      </c>
      <c r="P192" s="1">
        <f>Input!N192</f>
        <v>43780833</v>
      </c>
      <c r="Q192" s="1">
        <f>Input!O192</f>
        <v>433207</v>
      </c>
      <c r="R192">
        <f>Input!P192</f>
        <v>138.88999999999999</v>
      </c>
      <c r="S192" s="1">
        <f>Input!Q192</f>
        <v>20383930</v>
      </c>
      <c r="T192" s="1">
        <f>Input!R192</f>
        <v>732195.62</v>
      </c>
    </row>
    <row r="193" spans="1:20" x14ac:dyDescent="0.45">
      <c r="A193">
        <f t="shared" si="5"/>
        <v>201503</v>
      </c>
      <c r="B193">
        <f t="shared" si="6"/>
        <v>0</v>
      </c>
      <c r="C193">
        <f>Input!A193</f>
        <v>3</v>
      </c>
      <c r="D193">
        <f>Input!B193</f>
        <v>2015</v>
      </c>
      <c r="E193" t="str">
        <f>Input!C193</f>
        <v>NYSEG</v>
      </c>
      <c r="F193">
        <f>Input!D193</f>
        <v>1005</v>
      </c>
      <c r="G193">
        <f>Input!E193</f>
        <v>996232</v>
      </c>
      <c r="H193">
        <f>Input!F193</f>
        <v>88897</v>
      </c>
      <c r="I193">
        <f>Input!G193</f>
        <v>91064</v>
      </c>
      <c r="J193">
        <f>Input!H193</f>
        <v>299</v>
      </c>
      <c r="K193">
        <f>Input!I193</f>
        <v>3.0013089321000001E-2</v>
      </c>
      <c r="L193">
        <f>Input!J193</f>
        <v>59355</v>
      </c>
      <c r="M193">
        <f>Input!K193</f>
        <v>2709</v>
      </c>
      <c r="N193" s="1">
        <f>Input!L193</f>
        <v>106537504</v>
      </c>
      <c r="O193" s="1">
        <f>Input!M193</f>
        <v>37220255.759999998</v>
      </c>
      <c r="P193" s="1">
        <f>Input!N193</f>
        <v>30755262.719999999</v>
      </c>
      <c r="Q193" s="1">
        <f>Input!O193</f>
        <v>257051.36</v>
      </c>
      <c r="R193">
        <f>Input!P193</f>
        <v>106.94</v>
      </c>
      <c r="S193" s="1">
        <f>Input!Q193</f>
        <v>30720076.289999999</v>
      </c>
      <c r="T193" s="1">
        <f>Input!R193</f>
        <v>552718</v>
      </c>
    </row>
    <row r="194" spans="1:20" x14ac:dyDescent="0.45">
      <c r="A194">
        <f t="shared" si="5"/>
        <v>201503</v>
      </c>
      <c r="B194">
        <f t="shared" si="6"/>
        <v>1</v>
      </c>
      <c r="C194">
        <f>Input!A194</f>
        <v>3</v>
      </c>
      <c r="D194">
        <f>Input!B194</f>
        <v>2015</v>
      </c>
      <c r="E194" t="str">
        <f>Input!C194</f>
        <v>NGrid-Upstate</v>
      </c>
      <c r="F194">
        <f>Input!D194</f>
        <v>1004</v>
      </c>
      <c r="G194">
        <f>Input!E194</f>
        <v>1471626</v>
      </c>
      <c r="H194">
        <f>Input!F194</f>
        <v>200190</v>
      </c>
      <c r="I194">
        <f>Input!G194</f>
        <v>82202</v>
      </c>
      <c r="J194">
        <f>Input!H194</f>
        <v>881</v>
      </c>
      <c r="K194">
        <f>Input!I194</f>
        <v>5.9865753935000002E-2</v>
      </c>
      <c r="L194">
        <f>Input!J194</f>
        <v>60352</v>
      </c>
      <c r="M194">
        <f>Input!K194</f>
        <v>5488</v>
      </c>
      <c r="N194" s="1">
        <f>Input!L194</f>
        <v>235535172.31</v>
      </c>
      <c r="O194" s="1">
        <f>Input!M194</f>
        <v>228717973</v>
      </c>
      <c r="P194" s="1">
        <f>Input!N194</f>
        <v>50820652</v>
      </c>
      <c r="Q194" s="1">
        <f>Input!O194</f>
        <v>2006131</v>
      </c>
      <c r="R194">
        <f>Input!P194</f>
        <v>160.05000000000001</v>
      </c>
      <c r="S194" s="1">
        <f>Input!Q194</f>
        <v>68893129</v>
      </c>
      <c r="T194" s="1">
        <f>Input!R194</f>
        <v>844430.33</v>
      </c>
    </row>
    <row r="195" spans="1:20" x14ac:dyDescent="0.45">
      <c r="A195">
        <f t="shared" ref="A195:A258" si="7">D195*100+C195</f>
        <v>201503</v>
      </c>
      <c r="B195">
        <f t="shared" si="6"/>
        <v>0</v>
      </c>
      <c r="C195">
        <f>Input!A195</f>
        <v>3</v>
      </c>
      <c r="D195">
        <f>Input!B195</f>
        <v>2015</v>
      </c>
      <c r="E195" t="str">
        <f>Input!C195</f>
        <v>CE</v>
      </c>
      <c r="F195">
        <f>Input!D195</f>
        <v>1002</v>
      </c>
      <c r="G195">
        <f>Input!E195</f>
        <v>2921392</v>
      </c>
      <c r="H195">
        <f>Input!F195</f>
        <v>294612</v>
      </c>
      <c r="I195">
        <f>Input!G195</f>
        <v>206902</v>
      </c>
      <c r="J195">
        <f>Input!H195</f>
        <v>7429</v>
      </c>
      <c r="K195">
        <f>Input!I195</f>
        <v>0.25429658190299997</v>
      </c>
      <c r="L195">
        <f>Input!J195</f>
        <v>144237</v>
      </c>
      <c r="M195">
        <f>Input!K195</f>
        <v>6503</v>
      </c>
      <c r="N195" s="1">
        <f>Input!L195</f>
        <v>372993466.61000001</v>
      </c>
      <c r="O195" s="1">
        <f>Input!M195</f>
        <v>263631075.31</v>
      </c>
      <c r="P195" s="1">
        <f>Input!N195</f>
        <v>89569894.510000005</v>
      </c>
      <c r="Q195" s="1">
        <f>Input!O195</f>
        <v>9653000</v>
      </c>
      <c r="R195">
        <f>Input!P195</f>
        <v>127.68</v>
      </c>
      <c r="S195" s="1">
        <f>Input!Q195</f>
        <v>85854942.829999998</v>
      </c>
      <c r="T195" s="1">
        <f>Input!R195</f>
        <v>3147992.11</v>
      </c>
    </row>
    <row r="196" spans="1:20" x14ac:dyDescent="0.45">
      <c r="A196">
        <f t="shared" si="7"/>
        <v>201506</v>
      </c>
      <c r="B196">
        <f t="shared" si="6"/>
        <v>0</v>
      </c>
      <c r="C196">
        <f>Input!A196</f>
        <v>6</v>
      </c>
      <c r="D196">
        <f>Input!B196</f>
        <v>2015</v>
      </c>
      <c r="E196" t="str">
        <f>Input!C196</f>
        <v>CH</v>
      </c>
      <c r="F196">
        <f>Input!D196</f>
        <v>1001</v>
      </c>
      <c r="G196">
        <f>Input!E196</f>
        <v>259967</v>
      </c>
      <c r="H196">
        <f>Input!F196</f>
        <v>22771</v>
      </c>
      <c r="I196">
        <f>Input!G196</f>
        <v>23975</v>
      </c>
      <c r="J196">
        <f>Input!H196</f>
        <v>1578</v>
      </c>
      <c r="K196">
        <f>Input!I196</f>
        <v>0.60700011924599995</v>
      </c>
      <c r="L196">
        <f>Input!J196</f>
        <v>8449</v>
      </c>
      <c r="M196">
        <f>Input!K196</f>
        <v>651</v>
      </c>
      <c r="N196" s="1">
        <f>Input!L196</f>
        <v>24285891</v>
      </c>
      <c r="O196" s="1">
        <f>Input!M196</f>
        <v>13722388</v>
      </c>
      <c r="P196" s="1">
        <f>Input!N196</f>
        <v>10097560.880000001</v>
      </c>
      <c r="Q196" s="1">
        <f>Input!O196</f>
        <v>1528858.43</v>
      </c>
      <c r="R196">
        <f>Input!P196</f>
        <v>93.42</v>
      </c>
      <c r="S196" s="1">
        <f>Input!Q196</f>
        <v>14371774.1</v>
      </c>
      <c r="T196" s="1">
        <f>Input!R196</f>
        <v>488118.93</v>
      </c>
    </row>
    <row r="197" spans="1:20" x14ac:dyDescent="0.45">
      <c r="A197">
        <f t="shared" si="7"/>
        <v>201506</v>
      </c>
      <c r="B197">
        <f t="shared" si="6"/>
        <v>0</v>
      </c>
      <c r="C197">
        <f>Input!A197</f>
        <v>6</v>
      </c>
      <c r="D197">
        <f>Input!B197</f>
        <v>2015</v>
      </c>
      <c r="E197" t="str">
        <f>Input!C197</f>
        <v>CE</v>
      </c>
      <c r="F197">
        <f>Input!D197</f>
        <v>1002</v>
      </c>
      <c r="G197">
        <f>Input!E197</f>
        <v>2923384</v>
      </c>
      <c r="H197">
        <f>Input!F197</f>
        <v>294244</v>
      </c>
      <c r="I197">
        <f>Input!G197</f>
        <v>198470</v>
      </c>
      <c r="J197">
        <f>Input!H197</f>
        <v>6449</v>
      </c>
      <c r="K197">
        <f>Input!I197</f>
        <v>0.220600509546</v>
      </c>
      <c r="L197">
        <f>Input!J197</f>
        <v>139108</v>
      </c>
      <c r="M197">
        <f>Input!K197</f>
        <v>6584</v>
      </c>
      <c r="N197" s="1">
        <f>Input!L197</f>
        <v>304785004.01999998</v>
      </c>
      <c r="O197" s="1">
        <f>Input!M197</f>
        <v>244221500.38999999</v>
      </c>
      <c r="P197" s="1">
        <f>Input!N197</f>
        <v>80318279.109999999</v>
      </c>
      <c r="Q197" s="1">
        <f>Input!O197</f>
        <v>9144000</v>
      </c>
      <c r="R197">
        <f>Input!P197</f>
        <v>104.26</v>
      </c>
      <c r="S197" s="1">
        <f>Input!Q197</f>
        <v>88013091.439999998</v>
      </c>
      <c r="T197" s="1">
        <f>Input!R197</f>
        <v>5465148.6600000001</v>
      </c>
    </row>
    <row r="198" spans="1:20" x14ac:dyDescent="0.45">
      <c r="A198">
        <f t="shared" si="7"/>
        <v>201506</v>
      </c>
      <c r="B198">
        <f t="shared" si="6"/>
        <v>1</v>
      </c>
      <c r="C198">
        <f>Input!A198</f>
        <v>6</v>
      </c>
      <c r="D198">
        <f>Input!B198</f>
        <v>2015</v>
      </c>
      <c r="E198" t="str">
        <f>Input!C198</f>
        <v>NGrid-LI</v>
      </c>
      <c r="F198">
        <f>Input!D198</f>
        <v>1003</v>
      </c>
      <c r="G198">
        <f>Input!E198</f>
        <v>491892</v>
      </c>
      <c r="H198">
        <f>Input!F198</f>
        <v>52880</v>
      </c>
      <c r="I198">
        <f>Input!G198</f>
        <v>20923</v>
      </c>
      <c r="J198">
        <f>Input!H198</f>
        <v>3053</v>
      </c>
      <c r="K198">
        <f>Input!I198</f>
        <v>0.62066469875499997</v>
      </c>
      <c r="L198">
        <f>Input!J198</f>
        <v>11978</v>
      </c>
      <c r="M198">
        <f>Input!K198</f>
        <v>985</v>
      </c>
      <c r="N198" s="1">
        <f>Input!L198</f>
        <v>32191213.02</v>
      </c>
      <c r="O198" s="1">
        <f>Input!M198</f>
        <v>45372689.969999999</v>
      </c>
      <c r="P198" s="1">
        <f>Input!N198</f>
        <v>8968409</v>
      </c>
      <c r="Q198" s="1">
        <f>Input!O198</f>
        <v>2652086</v>
      </c>
      <c r="R198">
        <f>Input!P198</f>
        <v>65.44</v>
      </c>
      <c r="S198" s="1">
        <f>Input!Q198</f>
        <v>11316487</v>
      </c>
      <c r="T198" s="1">
        <f>Input!R198</f>
        <v>538080.97</v>
      </c>
    </row>
    <row r="199" spans="1:20" x14ac:dyDescent="0.45">
      <c r="A199">
        <f t="shared" si="7"/>
        <v>201506</v>
      </c>
      <c r="B199">
        <f t="shared" si="6"/>
        <v>1</v>
      </c>
      <c r="C199">
        <f>Input!A199</f>
        <v>6</v>
      </c>
      <c r="D199">
        <f>Input!B199</f>
        <v>2015</v>
      </c>
      <c r="E199" t="str">
        <f>Input!C199</f>
        <v>NGrid-NY</v>
      </c>
      <c r="F199">
        <f>Input!D199</f>
        <v>3010</v>
      </c>
      <c r="G199">
        <f>Input!E199</f>
        <v>1068244</v>
      </c>
      <c r="H199">
        <f>Input!F199</f>
        <v>160474</v>
      </c>
      <c r="I199">
        <f>Input!G199</f>
        <v>74845</v>
      </c>
      <c r="J199">
        <f>Input!H199</f>
        <v>3702</v>
      </c>
      <c r="K199">
        <f>Input!I199</f>
        <v>0.34655003912999999</v>
      </c>
      <c r="L199">
        <f>Input!J199</f>
        <v>27927</v>
      </c>
      <c r="M199">
        <f>Input!K199</f>
        <v>4236</v>
      </c>
      <c r="N199" s="1">
        <f>Input!L199</f>
        <v>45950874.539999999</v>
      </c>
      <c r="O199" s="1">
        <f>Input!M199</f>
        <v>68137879</v>
      </c>
      <c r="P199" s="1">
        <f>Input!N199</f>
        <v>46965271</v>
      </c>
      <c r="Q199" s="1">
        <f>Input!O199</f>
        <v>3205509</v>
      </c>
      <c r="R199">
        <f>Input!P199</f>
        <v>43.02</v>
      </c>
      <c r="S199" s="1">
        <f>Input!Q199</f>
        <v>24735012</v>
      </c>
      <c r="T199" s="1">
        <f>Input!R199</f>
        <v>792661.36</v>
      </c>
    </row>
    <row r="200" spans="1:20" x14ac:dyDescent="0.45">
      <c r="A200">
        <f t="shared" si="7"/>
        <v>201506</v>
      </c>
      <c r="B200">
        <f t="shared" si="6"/>
        <v>1</v>
      </c>
      <c r="C200">
        <f>Input!A200</f>
        <v>6</v>
      </c>
      <c r="D200">
        <f>Input!B200</f>
        <v>2015</v>
      </c>
      <c r="E200" t="str">
        <f>Input!C200</f>
        <v>NGrid-Upstate</v>
      </c>
      <c r="F200">
        <f>Input!D200</f>
        <v>1004</v>
      </c>
      <c r="G200">
        <f>Input!E200</f>
        <v>1483958</v>
      </c>
      <c r="H200">
        <f>Input!F200</f>
        <v>221519</v>
      </c>
      <c r="I200">
        <f>Input!G200</f>
        <v>80675</v>
      </c>
      <c r="J200">
        <f>Input!H200</f>
        <v>11870</v>
      </c>
      <c r="K200">
        <f>Input!I200</f>
        <v>0.79988786744600004</v>
      </c>
      <c r="L200">
        <f>Input!J200</f>
        <v>74814</v>
      </c>
      <c r="M200">
        <f>Input!K200</f>
        <v>6135</v>
      </c>
      <c r="N200" s="1">
        <f>Input!L200</f>
        <v>138794601.27000001</v>
      </c>
      <c r="O200" s="1">
        <f>Input!M200</f>
        <v>255078364</v>
      </c>
      <c r="P200" s="1">
        <f>Input!N200</f>
        <v>52356815</v>
      </c>
      <c r="Q200" s="1">
        <f>Input!O200</f>
        <v>15714049</v>
      </c>
      <c r="R200">
        <f>Input!P200</f>
        <v>93.53</v>
      </c>
      <c r="S200" s="1">
        <f>Input!Q200</f>
        <v>87144257</v>
      </c>
      <c r="T200" s="1">
        <f>Input!R200</f>
        <v>4184028.82</v>
      </c>
    </row>
    <row r="201" spans="1:20" x14ac:dyDescent="0.45">
      <c r="A201">
        <f t="shared" si="7"/>
        <v>201506</v>
      </c>
      <c r="B201">
        <f t="shared" si="6"/>
        <v>0</v>
      </c>
      <c r="C201">
        <f>Input!A201</f>
        <v>6</v>
      </c>
      <c r="D201">
        <f>Input!B201</f>
        <v>2015</v>
      </c>
      <c r="E201" t="str">
        <f>Input!C201</f>
        <v>NFG</v>
      </c>
      <c r="F201">
        <f>Input!D201</f>
        <v>3120</v>
      </c>
      <c r="G201">
        <f>Input!E201</f>
        <v>471544</v>
      </c>
      <c r="H201">
        <f>Input!F201</f>
        <v>17731</v>
      </c>
      <c r="I201">
        <f>Input!G201</f>
        <v>14681</v>
      </c>
      <c r="J201">
        <f>Input!H201</f>
        <v>2640</v>
      </c>
      <c r="K201">
        <f>Input!I201</f>
        <v>0.55986291841299995</v>
      </c>
      <c r="L201">
        <f>Input!J201</f>
        <v>15571</v>
      </c>
      <c r="M201">
        <f>Input!K201</f>
        <v>2953</v>
      </c>
      <c r="N201" s="1">
        <f>Input!L201</f>
        <v>15410995.390000001</v>
      </c>
      <c r="O201" s="1">
        <f>Input!M201</f>
        <v>7532004.9199999999</v>
      </c>
      <c r="P201" s="1">
        <f>Input!N201</f>
        <v>4484482.75</v>
      </c>
      <c r="Q201" s="1">
        <f>Input!O201</f>
        <v>1219870.3700000001</v>
      </c>
      <c r="R201">
        <f>Input!P201</f>
        <v>32.68</v>
      </c>
      <c r="S201" s="1">
        <f>Input!Q201</f>
        <v>6729274.1799999997</v>
      </c>
      <c r="T201" s="1">
        <f>Input!R201</f>
        <v>1841671.99</v>
      </c>
    </row>
    <row r="202" spans="1:20" x14ac:dyDescent="0.45">
      <c r="A202">
        <f t="shared" si="7"/>
        <v>201506</v>
      </c>
      <c r="B202">
        <f t="shared" ref="B202:B265" si="8">IF(E202="Ngrid-LI",1,IF(E202="Ngrid-NY",1,IF(E202="NGrid-Upstate",1,0)))</f>
        <v>0</v>
      </c>
      <c r="C202">
        <f>Input!A202</f>
        <v>6</v>
      </c>
      <c r="D202">
        <f>Input!B202</f>
        <v>2015</v>
      </c>
      <c r="E202" t="str">
        <f>Input!C202</f>
        <v>NYSEG</v>
      </c>
      <c r="F202">
        <f>Input!D202</f>
        <v>1005</v>
      </c>
      <c r="G202">
        <f>Input!E202</f>
        <v>996490</v>
      </c>
      <c r="H202">
        <f>Input!F202</f>
        <v>97609</v>
      </c>
      <c r="I202">
        <f>Input!G202</f>
        <v>67829</v>
      </c>
      <c r="J202">
        <f>Input!H202</f>
        <v>4630</v>
      </c>
      <c r="K202">
        <f>Input!I202</f>
        <v>0.46463085429899997</v>
      </c>
      <c r="L202">
        <f>Input!J202</f>
        <v>53488</v>
      </c>
      <c r="M202">
        <f>Input!K202</f>
        <v>3610</v>
      </c>
      <c r="N202" s="1">
        <f>Input!L202</f>
        <v>63470192</v>
      </c>
      <c r="O202" s="1">
        <f>Input!M202</f>
        <v>41257865.130000003</v>
      </c>
      <c r="P202" s="1">
        <f>Input!N202</f>
        <v>20588754.190000001</v>
      </c>
      <c r="Q202" s="1">
        <f>Input!O202</f>
        <v>2989758.68</v>
      </c>
      <c r="R202">
        <f>Input!P202</f>
        <v>63.69</v>
      </c>
      <c r="S202" s="1">
        <f>Input!Q202</f>
        <v>32663088.57</v>
      </c>
      <c r="T202" s="1">
        <f>Input!R202</f>
        <v>1942697</v>
      </c>
    </row>
    <row r="203" spans="1:20" x14ac:dyDescent="0.45">
      <c r="A203">
        <f t="shared" si="7"/>
        <v>201506</v>
      </c>
      <c r="B203">
        <f t="shared" si="8"/>
        <v>0</v>
      </c>
      <c r="C203">
        <f>Input!A203</f>
        <v>6</v>
      </c>
      <c r="D203">
        <f>Input!B203</f>
        <v>2015</v>
      </c>
      <c r="E203" t="str">
        <f>Input!C203</f>
        <v>OR</v>
      </c>
      <c r="F203">
        <f>Input!D203</f>
        <v>1006</v>
      </c>
      <c r="G203">
        <f>Input!E203</f>
        <v>197841</v>
      </c>
      <c r="H203">
        <f>Input!F203</f>
        <v>17217</v>
      </c>
      <c r="I203">
        <f>Input!G203</f>
        <v>16327</v>
      </c>
      <c r="J203">
        <f>Input!H203</f>
        <v>1662</v>
      </c>
      <c r="K203">
        <f>Input!I203</f>
        <v>0.84006853988800001</v>
      </c>
      <c r="L203">
        <f>Input!J203</f>
        <v>8818</v>
      </c>
      <c r="M203">
        <f>Input!K203</f>
        <v>85</v>
      </c>
      <c r="N203" s="1">
        <f>Input!L203</f>
        <v>35902356.869999997</v>
      </c>
      <c r="O203" s="1">
        <f>Input!M203</f>
        <v>9690451.0399999991</v>
      </c>
      <c r="P203" s="1">
        <f>Input!N203</f>
        <v>4730360</v>
      </c>
      <c r="Q203" s="1">
        <f>Input!O203</f>
        <v>1249855.93</v>
      </c>
      <c r="R203">
        <f>Input!P203</f>
        <v>181.47</v>
      </c>
      <c r="S203" s="1">
        <f>Input!Q203</f>
        <v>9899923</v>
      </c>
      <c r="T203" s="1">
        <f>Input!R203</f>
        <v>294692.49</v>
      </c>
    </row>
    <row r="204" spans="1:20" x14ac:dyDescent="0.45">
      <c r="A204">
        <f t="shared" si="7"/>
        <v>201506</v>
      </c>
      <c r="B204">
        <f t="shared" si="8"/>
        <v>0</v>
      </c>
      <c r="C204">
        <f>Input!A204</f>
        <v>6</v>
      </c>
      <c r="D204">
        <f>Input!B204</f>
        <v>2015</v>
      </c>
      <c r="E204" t="str">
        <f>Input!C204</f>
        <v>PSEG</v>
      </c>
      <c r="F204" t="str">
        <f>Input!D204</f>
        <v>7497ps</v>
      </c>
      <c r="G204">
        <f>Input!E204</f>
        <v>1043611</v>
      </c>
      <c r="H204">
        <f>Input!F204</f>
        <v>136788</v>
      </c>
      <c r="I204">
        <f>Input!G204</f>
        <v>5817</v>
      </c>
      <c r="J204">
        <f>Input!H204</f>
        <v>2174</v>
      </c>
      <c r="K204">
        <f>Input!I204</f>
        <v>0.20831516724099999</v>
      </c>
      <c r="L204">
        <f>Input!J204</f>
        <v>54346</v>
      </c>
      <c r="M204">
        <f>Input!K204</f>
        <v>1270</v>
      </c>
      <c r="N204" s="1">
        <f>Input!L204</f>
        <v>123955794</v>
      </c>
      <c r="O204" s="1">
        <f>Input!M204</f>
        <v>99410173</v>
      </c>
      <c r="P204" s="1">
        <f>Input!N204</f>
        <v>5102757</v>
      </c>
      <c r="Q204" s="1">
        <f>Input!O204</f>
        <v>4293984</v>
      </c>
      <c r="R204">
        <f>Input!P204</f>
        <v>118.78</v>
      </c>
      <c r="S204" s="1">
        <f>Input!Q204</f>
        <v>65447466</v>
      </c>
      <c r="T204" s="1">
        <f>Input!R204</f>
        <v>990380</v>
      </c>
    </row>
    <row r="205" spans="1:20" x14ac:dyDescent="0.45">
      <c r="A205">
        <f t="shared" si="7"/>
        <v>201506</v>
      </c>
      <c r="B205">
        <f t="shared" si="8"/>
        <v>0</v>
      </c>
      <c r="C205">
        <f>Input!A205</f>
        <v>6</v>
      </c>
      <c r="D205">
        <f>Input!B205</f>
        <v>2015</v>
      </c>
      <c r="E205" t="str">
        <f>Input!C205</f>
        <v>RG&amp;E</v>
      </c>
      <c r="F205">
        <f>Input!D205</f>
        <v>1007</v>
      </c>
      <c r="G205">
        <f>Input!E205</f>
        <v>616751</v>
      </c>
      <c r="H205">
        <f>Input!F205</f>
        <v>65691</v>
      </c>
      <c r="I205">
        <f>Input!G205</f>
        <v>41721</v>
      </c>
      <c r="J205">
        <f>Input!H205</f>
        <v>1805</v>
      </c>
      <c r="K205">
        <f>Input!I205</f>
        <v>0.29266267910400001</v>
      </c>
      <c r="L205">
        <f>Input!J205</f>
        <v>32010</v>
      </c>
      <c r="M205">
        <f>Input!K205</f>
        <v>2280</v>
      </c>
      <c r="N205" s="1">
        <f>Input!L205</f>
        <v>35906712</v>
      </c>
      <c r="O205" s="1">
        <f>Input!M205</f>
        <v>45065112.689999998</v>
      </c>
      <c r="P205" s="1">
        <f>Input!N205</f>
        <v>19136315.129999999</v>
      </c>
      <c r="Q205" s="1">
        <f>Input!O205</f>
        <v>2616562.7999999998</v>
      </c>
      <c r="R205">
        <f>Input!P205</f>
        <v>58.22</v>
      </c>
      <c r="S205" s="1">
        <f>Input!Q205</f>
        <v>26317488.309999999</v>
      </c>
      <c r="T205" s="1">
        <f>Input!R205</f>
        <v>1629362</v>
      </c>
    </row>
    <row r="206" spans="1:20" x14ac:dyDescent="0.45">
      <c r="A206">
        <f t="shared" si="7"/>
        <v>201509</v>
      </c>
      <c r="B206">
        <f t="shared" si="8"/>
        <v>0</v>
      </c>
      <c r="C206">
        <f>Input!A206</f>
        <v>9</v>
      </c>
      <c r="D206">
        <f>Input!B206</f>
        <v>2015</v>
      </c>
      <c r="E206" t="str">
        <f>Input!C206</f>
        <v>CH</v>
      </c>
      <c r="F206">
        <f>Input!D206</f>
        <v>1001</v>
      </c>
      <c r="G206">
        <f>Input!E206</f>
        <v>257094</v>
      </c>
      <c r="H206">
        <f>Input!F206</f>
        <v>20434</v>
      </c>
      <c r="I206">
        <f>Input!G206</f>
        <v>23607</v>
      </c>
      <c r="J206">
        <f>Input!H206</f>
        <v>939</v>
      </c>
      <c r="K206">
        <f>Input!I206</f>
        <v>0.36523606151799998</v>
      </c>
      <c r="L206">
        <f>Input!J206</f>
        <v>7374</v>
      </c>
      <c r="M206">
        <f>Input!K206</f>
        <v>874</v>
      </c>
      <c r="N206" s="1">
        <f>Input!L206</f>
        <v>30666230</v>
      </c>
      <c r="O206" s="1">
        <f>Input!M206</f>
        <v>11723738</v>
      </c>
      <c r="P206" s="1">
        <f>Input!N206</f>
        <v>9190189.0800000001</v>
      </c>
      <c r="Q206" s="1">
        <f>Input!O206</f>
        <v>810630.47</v>
      </c>
      <c r="R206">
        <f>Input!P206</f>
        <v>119.28</v>
      </c>
      <c r="S206" s="1">
        <f>Input!Q206</f>
        <v>33398567</v>
      </c>
      <c r="T206" s="1">
        <f>Input!R206</f>
        <v>719018.57</v>
      </c>
    </row>
    <row r="207" spans="1:20" x14ac:dyDescent="0.45">
      <c r="A207">
        <f t="shared" si="7"/>
        <v>201509</v>
      </c>
      <c r="B207">
        <f t="shared" si="8"/>
        <v>0</v>
      </c>
      <c r="C207">
        <f>Input!A207</f>
        <v>9</v>
      </c>
      <c r="D207">
        <f>Input!B207</f>
        <v>2015</v>
      </c>
      <c r="E207" t="str">
        <f>Input!C207</f>
        <v>CE</v>
      </c>
      <c r="F207">
        <f>Input!D207</f>
        <v>1002</v>
      </c>
      <c r="G207">
        <f>Input!E207</f>
        <v>2925184</v>
      </c>
      <c r="H207">
        <f>Input!F207</f>
        <v>281294</v>
      </c>
      <c r="I207">
        <f>Input!G207</f>
        <v>235210</v>
      </c>
      <c r="J207">
        <f>Input!H207</f>
        <v>6200</v>
      </c>
      <c r="K207">
        <f>Input!I207</f>
        <v>0.211952478887</v>
      </c>
      <c r="L207">
        <f>Input!J207</f>
        <v>139180</v>
      </c>
      <c r="M207">
        <f>Input!K207</f>
        <v>6921</v>
      </c>
      <c r="N207" s="1">
        <f>Input!L207</f>
        <v>385945655.31</v>
      </c>
      <c r="O207" s="1">
        <f>Input!M207</f>
        <v>258213327.00999999</v>
      </c>
      <c r="P207" s="1">
        <f>Input!N207</f>
        <v>102327888.83</v>
      </c>
      <c r="Q207" s="1">
        <f>Input!O207</f>
        <v>9859000</v>
      </c>
      <c r="R207">
        <f>Input!P207</f>
        <v>131.94</v>
      </c>
      <c r="S207" s="1">
        <f>Input!Q207</f>
        <v>85899204.480000004</v>
      </c>
      <c r="T207" s="1">
        <f>Input!R207</f>
        <v>4139630.83</v>
      </c>
    </row>
    <row r="208" spans="1:20" x14ac:dyDescent="0.45">
      <c r="A208">
        <f t="shared" si="7"/>
        <v>201509</v>
      </c>
      <c r="B208">
        <f t="shared" si="8"/>
        <v>1</v>
      </c>
      <c r="C208">
        <f>Input!A208</f>
        <v>9</v>
      </c>
      <c r="D208">
        <f>Input!B208</f>
        <v>2015</v>
      </c>
      <c r="E208" t="str">
        <f>Input!C208</f>
        <v>NGrid-LI</v>
      </c>
      <c r="F208">
        <f>Input!D208</f>
        <v>1003</v>
      </c>
      <c r="G208">
        <f>Input!E208</f>
        <v>491428</v>
      </c>
      <c r="H208">
        <f>Input!F208</f>
        <v>46824</v>
      </c>
      <c r="I208">
        <f>Input!G208</f>
        <v>16586</v>
      </c>
      <c r="J208">
        <f>Input!H208</f>
        <v>1961</v>
      </c>
      <c r="K208">
        <f>Input!I208</f>
        <v>0.39904116167600001</v>
      </c>
      <c r="L208">
        <f>Input!J208</f>
        <v>11988</v>
      </c>
      <c r="M208">
        <f>Input!K208</f>
        <v>1434</v>
      </c>
      <c r="N208" s="1">
        <f>Input!L208</f>
        <v>25715679.780000001</v>
      </c>
      <c r="O208" s="1">
        <f>Input!M208</f>
        <v>30334936</v>
      </c>
      <c r="P208" s="1">
        <f>Input!N208</f>
        <v>5985246</v>
      </c>
      <c r="Q208" s="1">
        <f>Input!O208</f>
        <v>1351998</v>
      </c>
      <c r="R208">
        <f>Input!P208</f>
        <v>52.33</v>
      </c>
      <c r="S208" s="1">
        <f>Input!Q208</f>
        <v>10946188</v>
      </c>
      <c r="T208" s="1">
        <f>Input!R208</f>
        <v>1024942.94</v>
      </c>
    </row>
    <row r="209" spans="1:20" x14ac:dyDescent="0.45">
      <c r="A209">
        <f t="shared" si="7"/>
        <v>201509</v>
      </c>
      <c r="B209">
        <f t="shared" si="8"/>
        <v>1</v>
      </c>
      <c r="C209">
        <f>Input!A209</f>
        <v>9</v>
      </c>
      <c r="D209">
        <f>Input!B209</f>
        <v>2015</v>
      </c>
      <c r="E209" t="str">
        <f>Input!C209</f>
        <v>NGrid-NY</v>
      </c>
      <c r="F209">
        <f>Input!D209</f>
        <v>3010</v>
      </c>
      <c r="G209">
        <f>Input!E209</f>
        <v>963343</v>
      </c>
      <c r="H209">
        <f>Input!F209</f>
        <v>160263</v>
      </c>
      <c r="I209">
        <f>Input!G209</f>
        <v>64301</v>
      </c>
      <c r="J209">
        <f>Input!H209</f>
        <v>1750</v>
      </c>
      <c r="K209">
        <f>Input!I209</f>
        <v>0.18165907677699999</v>
      </c>
      <c r="L209">
        <f>Input!J209</f>
        <v>27304</v>
      </c>
      <c r="M209">
        <f>Input!K209</f>
        <v>5200</v>
      </c>
      <c r="N209" s="1">
        <f>Input!L209</f>
        <v>38596755.75</v>
      </c>
      <c r="O209" s="1">
        <f>Input!M209</f>
        <v>61080016</v>
      </c>
      <c r="P209" s="1">
        <f>Input!N209</f>
        <v>35491295</v>
      </c>
      <c r="Q209" s="1">
        <f>Input!O209</f>
        <v>1273158</v>
      </c>
      <c r="R209">
        <f>Input!P209</f>
        <v>40.07</v>
      </c>
      <c r="S209" s="1">
        <f>Input!Q209</f>
        <v>23024182</v>
      </c>
      <c r="T209" s="1">
        <f>Input!R209</f>
        <v>1585578.63</v>
      </c>
    </row>
    <row r="210" spans="1:20" x14ac:dyDescent="0.45">
      <c r="A210">
        <f t="shared" si="7"/>
        <v>201509</v>
      </c>
      <c r="B210">
        <f t="shared" si="8"/>
        <v>1</v>
      </c>
      <c r="C210">
        <f>Input!A210</f>
        <v>9</v>
      </c>
      <c r="D210">
        <f>Input!B210</f>
        <v>2015</v>
      </c>
      <c r="E210" t="str">
        <f>Input!C210</f>
        <v>NGrid-Upstate</v>
      </c>
      <c r="F210">
        <f>Input!D210</f>
        <v>1004</v>
      </c>
      <c r="G210">
        <f>Input!E210</f>
        <v>1496343</v>
      </c>
      <c r="H210">
        <f>Input!F210</f>
        <v>209173</v>
      </c>
      <c r="I210">
        <f>Input!G210</f>
        <v>83224</v>
      </c>
      <c r="J210">
        <f>Input!H210</f>
        <v>8172</v>
      </c>
      <c r="K210">
        <f>Input!I210</f>
        <v>0.54613146852000005</v>
      </c>
      <c r="L210">
        <f>Input!J210</f>
        <v>71325</v>
      </c>
      <c r="M210">
        <f>Input!K210</f>
        <v>8188</v>
      </c>
      <c r="N210" s="1">
        <f>Input!L210</f>
        <v>169875565.28999999</v>
      </c>
      <c r="O210" s="1">
        <f>Input!M210</f>
        <v>232611807</v>
      </c>
      <c r="P210" s="1">
        <f>Input!N210</f>
        <v>54233877</v>
      </c>
      <c r="Q210" s="1">
        <f>Input!O210</f>
        <v>9341023</v>
      </c>
      <c r="R210">
        <f>Input!P210</f>
        <v>113.53</v>
      </c>
      <c r="S210" s="1">
        <f>Input!Q210</f>
        <v>84359289</v>
      </c>
      <c r="T210" s="1">
        <f>Input!R210</f>
        <v>6196981.1699999999</v>
      </c>
    </row>
    <row r="211" spans="1:20" x14ac:dyDescent="0.45">
      <c r="A211">
        <f t="shared" si="7"/>
        <v>201509</v>
      </c>
      <c r="B211">
        <f t="shared" si="8"/>
        <v>0</v>
      </c>
      <c r="C211">
        <f>Input!A211</f>
        <v>9</v>
      </c>
      <c r="D211">
        <f>Input!B211</f>
        <v>2015</v>
      </c>
      <c r="E211" t="str">
        <f>Input!C211</f>
        <v>NFG</v>
      </c>
      <c r="F211">
        <f>Input!D211</f>
        <v>3120</v>
      </c>
      <c r="G211">
        <f>Input!E211</f>
        <v>469137</v>
      </c>
      <c r="H211">
        <f>Input!F211</f>
        <v>19024</v>
      </c>
      <c r="I211">
        <f>Input!G211</f>
        <v>11152</v>
      </c>
      <c r="J211">
        <f>Input!H211</f>
        <v>1476</v>
      </c>
      <c r="K211">
        <f>Input!I211</f>
        <v>0.31462024952200002</v>
      </c>
      <c r="L211">
        <f>Input!J211</f>
        <v>14354</v>
      </c>
      <c r="M211">
        <f>Input!K211</f>
        <v>2108</v>
      </c>
      <c r="N211" s="1">
        <f>Input!L211</f>
        <v>12549082.289999999</v>
      </c>
      <c r="O211" s="1">
        <f>Input!M211</f>
        <v>7099906</v>
      </c>
      <c r="P211" s="1">
        <f>Input!N211</f>
        <v>3269680.05</v>
      </c>
      <c r="Q211" s="1">
        <f>Input!O211</f>
        <v>605655.09</v>
      </c>
      <c r="R211">
        <f>Input!P211</f>
        <v>26.75</v>
      </c>
      <c r="S211" s="1">
        <f>Input!Q211</f>
        <v>6071568.9900000002</v>
      </c>
      <c r="T211" s="1">
        <f>Input!R211</f>
        <v>734325.89</v>
      </c>
    </row>
    <row r="212" spans="1:20" x14ac:dyDescent="0.45">
      <c r="A212">
        <f t="shared" si="7"/>
        <v>201509</v>
      </c>
      <c r="B212">
        <f t="shared" si="8"/>
        <v>0</v>
      </c>
      <c r="C212">
        <f>Input!A212</f>
        <v>9</v>
      </c>
      <c r="D212">
        <f>Input!B212</f>
        <v>2015</v>
      </c>
      <c r="E212" t="str">
        <f>Input!C212</f>
        <v>NYSEG</v>
      </c>
      <c r="F212">
        <f>Input!D212</f>
        <v>1005</v>
      </c>
      <c r="G212">
        <f>Input!E212</f>
        <v>997047</v>
      </c>
      <c r="H212">
        <f>Input!F212</f>
        <v>93021</v>
      </c>
      <c r="I212">
        <f>Input!G212</f>
        <v>76257</v>
      </c>
      <c r="J212">
        <f>Input!H212</f>
        <v>3365</v>
      </c>
      <c r="K212">
        <f>Input!I212</f>
        <v>0.33749662754100002</v>
      </c>
      <c r="L212">
        <f>Input!J212</f>
        <v>51811</v>
      </c>
      <c r="M212">
        <f>Input!K212</f>
        <v>3729</v>
      </c>
      <c r="N212" s="1">
        <f>Input!L212</f>
        <v>65508161</v>
      </c>
      <c r="O212" s="1">
        <f>Input!M212</f>
        <v>37506293.859999999</v>
      </c>
      <c r="P212" s="1">
        <f>Input!N212</f>
        <v>18948132.579999998</v>
      </c>
      <c r="Q212" s="1">
        <f>Input!O212</f>
        <v>1737616.12</v>
      </c>
      <c r="R212">
        <f>Input!P212</f>
        <v>65.7</v>
      </c>
      <c r="S212" s="1">
        <f>Input!Q212</f>
        <v>30263629.93</v>
      </c>
      <c r="T212" s="1">
        <f>Input!R212</f>
        <v>1681137.66</v>
      </c>
    </row>
    <row r="213" spans="1:20" x14ac:dyDescent="0.45">
      <c r="A213">
        <f t="shared" si="7"/>
        <v>201509</v>
      </c>
      <c r="B213">
        <f t="shared" si="8"/>
        <v>0</v>
      </c>
      <c r="C213">
        <f>Input!A213</f>
        <v>9</v>
      </c>
      <c r="D213">
        <f>Input!B213</f>
        <v>2015</v>
      </c>
      <c r="E213" t="str">
        <f>Input!C213</f>
        <v>OR</v>
      </c>
      <c r="F213">
        <f>Input!D213</f>
        <v>1006</v>
      </c>
      <c r="G213">
        <f>Input!E213</f>
        <v>197938</v>
      </c>
      <c r="H213">
        <f>Input!F213</f>
        <v>16618</v>
      </c>
      <c r="I213">
        <f>Input!G213</f>
        <v>16168</v>
      </c>
      <c r="J213">
        <f>Input!H213</f>
        <v>794</v>
      </c>
      <c r="K213">
        <f>Input!I213</f>
        <v>0.401135709161</v>
      </c>
      <c r="L213">
        <f>Input!J213</f>
        <v>8160</v>
      </c>
      <c r="M213">
        <f>Input!K213</f>
        <v>172</v>
      </c>
      <c r="N213" s="1">
        <f>Input!L213</f>
        <v>41329378.799999997</v>
      </c>
      <c r="O213" s="1">
        <f>Input!M213</f>
        <v>8408747.9000000004</v>
      </c>
      <c r="P213" s="1">
        <f>Input!N213</f>
        <v>4875161</v>
      </c>
      <c r="Q213" s="1">
        <f>Input!O213</f>
        <v>695460.27</v>
      </c>
      <c r="R213">
        <f>Input!P213</f>
        <v>208.8</v>
      </c>
      <c r="S213" s="1">
        <f>Input!Q213</f>
        <v>9150112</v>
      </c>
      <c r="T213" s="1">
        <f>Input!R213</f>
        <v>401577.06</v>
      </c>
    </row>
    <row r="214" spans="1:20" x14ac:dyDescent="0.45">
      <c r="A214">
        <f t="shared" si="7"/>
        <v>201509</v>
      </c>
      <c r="B214">
        <f t="shared" si="8"/>
        <v>0</v>
      </c>
      <c r="C214">
        <f>Input!A214</f>
        <v>9</v>
      </c>
      <c r="D214">
        <f>Input!B214</f>
        <v>2015</v>
      </c>
      <c r="E214" t="str">
        <f>Input!C214</f>
        <v>PSEG</v>
      </c>
      <c r="F214" t="str">
        <f>Input!D214</f>
        <v>7497ps</v>
      </c>
      <c r="G214">
        <f>Input!E214</f>
        <v>1045342</v>
      </c>
      <c r="H214">
        <f>Input!F214</f>
        <v>125072</v>
      </c>
      <c r="I214">
        <f>Input!G214</f>
        <v>5634</v>
      </c>
      <c r="J214">
        <f>Input!H214</f>
        <v>1473</v>
      </c>
      <c r="K214">
        <f>Input!I214</f>
        <v>0.14091082153000001</v>
      </c>
      <c r="L214">
        <f>Input!J214</f>
        <v>54903</v>
      </c>
      <c r="M214">
        <f>Input!K214</f>
        <v>2721</v>
      </c>
      <c r="N214" s="1">
        <f>Input!L214</f>
        <v>211509867</v>
      </c>
      <c r="O214" s="1">
        <f>Input!M214</f>
        <v>91307139</v>
      </c>
      <c r="P214" s="1">
        <f>Input!N214</f>
        <v>4605724</v>
      </c>
      <c r="Q214" s="1">
        <f>Input!O214</f>
        <v>3748683</v>
      </c>
      <c r="R214">
        <f>Input!P214</f>
        <v>202.34</v>
      </c>
      <c r="S214" s="1">
        <f>Input!Q214</f>
        <v>64576266</v>
      </c>
      <c r="T214" s="1">
        <f>Input!R214</f>
        <v>3155318</v>
      </c>
    </row>
    <row r="215" spans="1:20" x14ac:dyDescent="0.45">
      <c r="A215">
        <f t="shared" si="7"/>
        <v>201509</v>
      </c>
      <c r="B215">
        <f t="shared" si="8"/>
        <v>0</v>
      </c>
      <c r="C215">
        <f>Input!A215</f>
        <v>9</v>
      </c>
      <c r="D215">
        <f>Input!B215</f>
        <v>2015</v>
      </c>
      <c r="E215" t="str">
        <f>Input!C215</f>
        <v>RG&amp;E</v>
      </c>
      <c r="F215">
        <f>Input!D215</f>
        <v>1007</v>
      </c>
      <c r="G215">
        <f>Input!E215</f>
        <v>618220</v>
      </c>
      <c r="H215">
        <f>Input!F215</f>
        <v>65929</v>
      </c>
      <c r="I215">
        <f>Input!G215</f>
        <v>41169</v>
      </c>
      <c r="J215">
        <f>Input!H215</f>
        <v>1862</v>
      </c>
      <c r="K215">
        <f>Input!I215</f>
        <v>0.30118727960899999</v>
      </c>
      <c r="L215">
        <f>Input!J215</f>
        <v>31942</v>
      </c>
      <c r="M215">
        <f>Input!K215</f>
        <v>2769</v>
      </c>
      <c r="N215" s="1">
        <f>Input!L215</f>
        <v>33551429</v>
      </c>
      <c r="O215" s="1">
        <f>Input!M215</f>
        <v>41880801.450000003</v>
      </c>
      <c r="P215" s="1">
        <f>Input!N215</f>
        <v>15487931.939999999</v>
      </c>
      <c r="Q215" s="1">
        <f>Input!O215</f>
        <v>1972493.7</v>
      </c>
      <c r="R215">
        <f>Input!P215</f>
        <v>54.27</v>
      </c>
      <c r="S215" s="1">
        <f>Input!Q215</f>
        <v>25787508.039999999</v>
      </c>
      <c r="T215" s="1">
        <f>Input!R215</f>
        <v>2171685.2000000002</v>
      </c>
    </row>
    <row r="216" spans="1:20" x14ac:dyDescent="0.45">
      <c r="A216">
        <f t="shared" si="7"/>
        <v>201512</v>
      </c>
      <c r="B216">
        <f t="shared" si="8"/>
        <v>0</v>
      </c>
      <c r="C216">
        <f>Input!A216</f>
        <v>12</v>
      </c>
      <c r="D216">
        <f>Input!B216</f>
        <v>2015</v>
      </c>
      <c r="E216" t="str">
        <f>Input!C216</f>
        <v>CH</v>
      </c>
      <c r="F216">
        <f>Input!D216</f>
        <v>1001</v>
      </c>
      <c r="G216">
        <f>Input!E216</f>
        <v>254100</v>
      </c>
      <c r="H216">
        <f>Input!F216</f>
        <v>19577</v>
      </c>
      <c r="I216">
        <f>Input!G216</f>
        <v>23334</v>
      </c>
      <c r="J216">
        <f>Input!H216</f>
        <v>367</v>
      </c>
      <c r="K216">
        <f>Input!I216</f>
        <v>0.14443132624999999</v>
      </c>
      <c r="L216">
        <f>Input!J216</f>
        <v>6481</v>
      </c>
      <c r="M216">
        <f>Input!K216</f>
        <v>985</v>
      </c>
      <c r="N216" s="1">
        <f>Input!L216</f>
        <v>27972994</v>
      </c>
      <c r="O216" s="1">
        <f>Input!M216</f>
        <v>10478821</v>
      </c>
      <c r="P216" s="1">
        <f>Input!N216</f>
        <v>8383258.8300000001</v>
      </c>
      <c r="Q216" s="1">
        <f>Input!O216</f>
        <v>364517.02</v>
      </c>
      <c r="R216">
        <f>Input!P216</f>
        <v>110.09</v>
      </c>
      <c r="S216" s="1">
        <f>Input!Q216</f>
        <v>11421215.470000001</v>
      </c>
      <c r="T216" s="1">
        <f>Input!R216</f>
        <v>752737.45</v>
      </c>
    </row>
    <row r="217" spans="1:20" x14ac:dyDescent="0.45">
      <c r="A217">
        <f t="shared" si="7"/>
        <v>201512</v>
      </c>
      <c r="B217">
        <f t="shared" si="8"/>
        <v>0</v>
      </c>
      <c r="C217">
        <f>Input!A217</f>
        <v>12</v>
      </c>
      <c r="D217">
        <f>Input!B217</f>
        <v>2015</v>
      </c>
      <c r="E217" t="str">
        <f>Input!C217</f>
        <v>CE</v>
      </c>
      <c r="F217">
        <f>Input!D217</f>
        <v>1002</v>
      </c>
      <c r="G217">
        <f>Input!E217</f>
        <v>2930551</v>
      </c>
      <c r="H217">
        <f>Input!F217</f>
        <v>323700</v>
      </c>
      <c r="I217">
        <f>Input!G217</f>
        <v>198899</v>
      </c>
      <c r="J217">
        <f>Input!H217</f>
        <v>3604</v>
      </c>
      <c r="K217">
        <f>Input!I217</f>
        <v>0.12298028596</v>
      </c>
      <c r="L217">
        <f>Input!J217</f>
        <v>149857</v>
      </c>
      <c r="M217">
        <f>Input!K217</f>
        <v>7600</v>
      </c>
      <c r="N217" s="1">
        <f>Input!L217</f>
        <v>301259593.72000003</v>
      </c>
      <c r="O217" s="1">
        <f>Input!M217</f>
        <v>261440048.38999999</v>
      </c>
      <c r="P217" s="1">
        <f>Input!N217</f>
        <v>80389211.569999993</v>
      </c>
      <c r="Q217" s="1">
        <f>Input!O217</f>
        <v>3919000</v>
      </c>
      <c r="R217">
        <f>Input!P217</f>
        <v>102.8</v>
      </c>
      <c r="S217" s="1">
        <f>Input!Q217</f>
        <v>88748913.75</v>
      </c>
      <c r="T217" s="1">
        <f>Input!R217</f>
        <v>3913451.29</v>
      </c>
    </row>
    <row r="218" spans="1:20" x14ac:dyDescent="0.45">
      <c r="A218">
        <f t="shared" si="7"/>
        <v>201512</v>
      </c>
      <c r="B218">
        <f t="shared" si="8"/>
        <v>1</v>
      </c>
      <c r="C218">
        <f>Input!A218</f>
        <v>12</v>
      </c>
      <c r="D218">
        <f>Input!B218</f>
        <v>2015</v>
      </c>
      <c r="E218" t="str">
        <f>Input!C218</f>
        <v>NGrid-LI</v>
      </c>
      <c r="F218">
        <f>Input!D218</f>
        <v>1003</v>
      </c>
      <c r="G218">
        <f>Input!E218</f>
        <v>495199</v>
      </c>
      <c r="H218">
        <f>Input!F218</f>
        <v>44240</v>
      </c>
      <c r="I218">
        <f>Input!G218</f>
        <v>19748</v>
      </c>
      <c r="J218">
        <f>Input!H218</f>
        <v>99</v>
      </c>
      <c r="K218">
        <f>Input!I218</f>
        <v>1.9991962826999998E-2</v>
      </c>
      <c r="L218">
        <f>Input!J218</f>
        <v>8500</v>
      </c>
      <c r="M218">
        <f>Input!K218</f>
        <v>1111</v>
      </c>
      <c r="N218" s="1">
        <f>Input!L218</f>
        <v>66885703.350000001</v>
      </c>
      <c r="O218" s="1">
        <f>Input!M218</f>
        <v>24160540</v>
      </c>
      <c r="P218" s="1">
        <f>Input!N218</f>
        <v>6298564</v>
      </c>
      <c r="Q218" s="1">
        <f>Input!O218</f>
        <v>84316</v>
      </c>
      <c r="R218">
        <f>Input!P218</f>
        <v>135.07</v>
      </c>
      <c r="S218" s="1">
        <f>Input!Q218</f>
        <v>8356856</v>
      </c>
      <c r="T218" s="1">
        <f>Input!R218</f>
        <v>523234.23</v>
      </c>
    </row>
    <row r="219" spans="1:20" x14ac:dyDescent="0.45">
      <c r="A219">
        <f t="shared" si="7"/>
        <v>201512</v>
      </c>
      <c r="B219">
        <f t="shared" si="8"/>
        <v>1</v>
      </c>
      <c r="C219">
        <f>Input!A219</f>
        <v>12</v>
      </c>
      <c r="D219">
        <f>Input!B219</f>
        <v>2015</v>
      </c>
      <c r="E219" t="str">
        <f>Input!C219</f>
        <v>NGrid-NY</v>
      </c>
      <c r="F219">
        <f>Input!D219</f>
        <v>3010</v>
      </c>
      <c r="G219">
        <f>Input!E219</f>
        <v>964471</v>
      </c>
      <c r="H219">
        <f>Input!F219</f>
        <v>154307</v>
      </c>
      <c r="I219">
        <f>Input!G219</f>
        <v>69379</v>
      </c>
      <c r="J219">
        <f>Input!H219</f>
        <v>652</v>
      </c>
      <c r="K219">
        <f>Input!I219</f>
        <v>6.7601825249000005E-2</v>
      </c>
      <c r="L219">
        <f>Input!J219</f>
        <v>22415</v>
      </c>
      <c r="M219">
        <f>Input!K219</f>
        <v>4715</v>
      </c>
      <c r="N219" s="1">
        <f>Input!L219</f>
        <v>84843847.489999995</v>
      </c>
      <c r="O219" s="1">
        <f>Input!M219</f>
        <v>68591856</v>
      </c>
      <c r="P219" s="1">
        <f>Input!N219</f>
        <v>34935088</v>
      </c>
      <c r="Q219" s="1">
        <f>Input!O219</f>
        <v>548668</v>
      </c>
      <c r="R219">
        <f>Input!P219</f>
        <v>87.97</v>
      </c>
      <c r="S219" s="1">
        <f>Input!Q219</f>
        <v>19984035</v>
      </c>
      <c r="T219" s="1">
        <f>Input!R219</f>
        <v>585677.30000000005</v>
      </c>
    </row>
    <row r="220" spans="1:20" x14ac:dyDescent="0.45">
      <c r="A220">
        <f t="shared" si="7"/>
        <v>201512</v>
      </c>
      <c r="B220">
        <f t="shared" si="8"/>
        <v>0</v>
      </c>
      <c r="C220">
        <f>Input!A220</f>
        <v>12</v>
      </c>
      <c r="D220">
        <f>Input!B220</f>
        <v>2015</v>
      </c>
      <c r="E220" t="str">
        <f>Input!C220</f>
        <v>NFG</v>
      </c>
      <c r="F220">
        <f>Input!D220</f>
        <v>3120</v>
      </c>
      <c r="G220">
        <f>Input!E220</f>
        <v>478697</v>
      </c>
      <c r="H220">
        <f>Input!F220</f>
        <v>17614</v>
      </c>
      <c r="I220">
        <f>Input!G220</f>
        <v>10853</v>
      </c>
      <c r="J220">
        <f>Input!H220</f>
        <v>165</v>
      </c>
      <c r="K220">
        <f>Input!I220</f>
        <v>3.4468567800000002E-2</v>
      </c>
      <c r="L220">
        <f>Input!J220</f>
        <v>12447</v>
      </c>
      <c r="M220">
        <f>Input!K220</f>
        <v>1495</v>
      </c>
      <c r="N220" s="1">
        <f>Input!L220</f>
        <v>29951560.960000001</v>
      </c>
      <c r="O220" s="1">
        <f>Input!M220</f>
        <v>7241142.6600000001</v>
      </c>
      <c r="P220" s="1">
        <f>Input!N220</f>
        <v>3250066.74</v>
      </c>
      <c r="Q220" s="1">
        <f>Input!O220</f>
        <v>138720.29999999999</v>
      </c>
      <c r="R220">
        <f>Input!P220</f>
        <v>62.57</v>
      </c>
      <c r="S220" s="1">
        <f>Input!Q220</f>
        <v>5803803.6600000001</v>
      </c>
      <c r="T220" s="1">
        <f>Input!R220</f>
        <v>-470283.45</v>
      </c>
    </row>
    <row r="221" spans="1:20" x14ac:dyDescent="0.45">
      <c r="A221">
        <f t="shared" si="7"/>
        <v>201512</v>
      </c>
      <c r="B221">
        <f t="shared" si="8"/>
        <v>1</v>
      </c>
      <c r="C221">
        <f>Input!A221</f>
        <v>12</v>
      </c>
      <c r="D221">
        <f>Input!B221</f>
        <v>2015</v>
      </c>
      <c r="E221" t="str">
        <f>Input!C221</f>
        <v>NGrid-Upstate</v>
      </c>
      <c r="F221">
        <f>Input!D221</f>
        <v>1004</v>
      </c>
      <c r="G221">
        <f>Input!E221</f>
        <v>1457649</v>
      </c>
      <c r="H221">
        <f>Input!F221</f>
        <v>215895</v>
      </c>
      <c r="I221">
        <f>Input!G221</f>
        <v>84470</v>
      </c>
      <c r="J221">
        <f>Input!H221</f>
        <v>1555</v>
      </c>
      <c r="K221">
        <f>Input!I221</f>
        <v>0.106678631138</v>
      </c>
      <c r="L221">
        <f>Input!J221</f>
        <v>61574</v>
      </c>
      <c r="M221">
        <f>Input!K221</f>
        <v>6984</v>
      </c>
      <c r="N221" s="1">
        <f>Input!L221</f>
        <v>189312122.30000001</v>
      </c>
      <c r="O221" s="1">
        <f>Input!M221</f>
        <v>220340449</v>
      </c>
      <c r="P221" s="1">
        <f>Input!N221</f>
        <v>50889787</v>
      </c>
      <c r="Q221" s="1">
        <f>Input!O221</f>
        <v>2313856</v>
      </c>
      <c r="R221">
        <f>Input!P221</f>
        <v>129.87</v>
      </c>
      <c r="S221" s="1">
        <f>Input!Q221</f>
        <v>74434604</v>
      </c>
      <c r="T221" s="1">
        <f>Input!R221</f>
        <v>4105145.21</v>
      </c>
    </row>
    <row r="222" spans="1:20" x14ac:dyDescent="0.45">
      <c r="A222">
        <f t="shared" si="7"/>
        <v>201512</v>
      </c>
      <c r="B222">
        <f t="shared" si="8"/>
        <v>0</v>
      </c>
      <c r="C222">
        <f>Input!A222</f>
        <v>12</v>
      </c>
      <c r="D222">
        <f>Input!B222</f>
        <v>2015</v>
      </c>
      <c r="E222" t="str">
        <f>Input!C222</f>
        <v>NYSEG</v>
      </c>
      <c r="F222">
        <f>Input!D222</f>
        <v>1005</v>
      </c>
      <c r="G222">
        <f>Input!E222</f>
        <v>997563</v>
      </c>
      <c r="H222">
        <f>Input!F222</f>
        <v>85850</v>
      </c>
      <c r="I222">
        <f>Input!G222</f>
        <v>75305</v>
      </c>
      <c r="J222">
        <f>Input!H222</f>
        <v>1005</v>
      </c>
      <c r="K222">
        <f>Input!I222</f>
        <v>0.10074551682500001</v>
      </c>
      <c r="L222">
        <f>Input!J222</f>
        <v>48126</v>
      </c>
      <c r="M222">
        <f>Input!K222</f>
        <v>3961</v>
      </c>
      <c r="N222" s="1">
        <f>Input!L222</f>
        <v>82972586</v>
      </c>
      <c r="O222" s="1">
        <f>Input!M222</f>
        <v>34997411.890000001</v>
      </c>
      <c r="P222" s="1">
        <f>Input!N222</f>
        <v>18988267.34</v>
      </c>
      <c r="Q222" s="1">
        <f>Input!O222</f>
        <v>543544.35</v>
      </c>
      <c r="R222">
        <f>Input!P222</f>
        <v>83.18</v>
      </c>
      <c r="S222" s="1">
        <f>Input!Q222</f>
        <v>27167646.16</v>
      </c>
      <c r="T222" s="1">
        <f>Input!R222</f>
        <v>1509967.02</v>
      </c>
    </row>
    <row r="223" spans="1:20" x14ac:dyDescent="0.45">
      <c r="A223">
        <f t="shared" si="7"/>
        <v>201512</v>
      </c>
      <c r="B223">
        <f t="shared" si="8"/>
        <v>0</v>
      </c>
      <c r="C223">
        <f>Input!A223</f>
        <v>12</v>
      </c>
      <c r="D223">
        <f>Input!B223</f>
        <v>2015</v>
      </c>
      <c r="E223" t="str">
        <f>Input!C223</f>
        <v>OR</v>
      </c>
      <c r="F223">
        <f>Input!D223</f>
        <v>1006</v>
      </c>
      <c r="G223">
        <f>Input!E223</f>
        <v>198290</v>
      </c>
      <c r="H223">
        <f>Input!F223</f>
        <v>16024</v>
      </c>
      <c r="I223">
        <f>Input!G223</f>
        <v>15823</v>
      </c>
      <c r="J223">
        <f>Input!H223</f>
        <v>181</v>
      </c>
      <c r="K223">
        <f>Input!I223</f>
        <v>9.1280447828999994E-2</v>
      </c>
      <c r="L223">
        <f>Input!J223</f>
        <v>7252</v>
      </c>
      <c r="M223">
        <f>Input!K223</f>
        <v>74</v>
      </c>
      <c r="N223" s="1">
        <f>Input!L223</f>
        <v>41041880.619999997</v>
      </c>
      <c r="O223" s="1">
        <f>Input!M223</f>
        <v>7791069</v>
      </c>
      <c r="P223" s="1">
        <f>Input!N223</f>
        <v>4099208</v>
      </c>
      <c r="Q223" s="1">
        <f>Input!O223</f>
        <v>173019.22</v>
      </c>
      <c r="R223">
        <f>Input!P223</f>
        <v>206.98</v>
      </c>
      <c r="S223" s="1">
        <f>Input!Q223</f>
        <v>8177011</v>
      </c>
      <c r="T223" s="1">
        <f>Input!R223</f>
        <v>246250.31</v>
      </c>
    </row>
    <row r="224" spans="1:20" x14ac:dyDescent="0.45">
      <c r="A224">
        <f t="shared" si="7"/>
        <v>201512</v>
      </c>
      <c r="B224">
        <f t="shared" si="8"/>
        <v>0</v>
      </c>
      <c r="C224">
        <f>Input!A224</f>
        <v>12</v>
      </c>
      <c r="D224">
        <f>Input!B224</f>
        <v>2015</v>
      </c>
      <c r="E224" t="str">
        <f>Input!C224</f>
        <v>PSEG</v>
      </c>
      <c r="F224" t="str">
        <f>Input!D224</f>
        <v>7497ps</v>
      </c>
      <c r="G224">
        <f>Input!E224</f>
        <v>1044734</v>
      </c>
      <c r="H224">
        <f>Input!F224</f>
        <v>128445</v>
      </c>
      <c r="I224">
        <f>Input!G224</f>
        <v>5785</v>
      </c>
      <c r="J224">
        <f>Input!H224</f>
        <v>523</v>
      </c>
      <c r="K224">
        <f>Input!I224</f>
        <v>5.0060589585000002E-2</v>
      </c>
      <c r="L224">
        <f>Input!J224</f>
        <v>57326</v>
      </c>
      <c r="M224">
        <f>Input!K224</f>
        <v>1956</v>
      </c>
      <c r="N224" s="1">
        <f>Input!L224</f>
        <v>123745640</v>
      </c>
      <c r="O224" s="1">
        <f>Input!M224</f>
        <v>89917941</v>
      </c>
      <c r="P224" s="1">
        <f>Input!N224</f>
        <v>4687255</v>
      </c>
      <c r="Q224" s="1">
        <f>Input!O224</f>
        <v>900303</v>
      </c>
      <c r="R224">
        <f>Input!P224</f>
        <v>118.45</v>
      </c>
      <c r="S224" s="1">
        <f>Input!Q224</f>
        <v>64983068</v>
      </c>
      <c r="T224" s="1">
        <f>Input!R224</f>
        <v>1777549</v>
      </c>
    </row>
    <row r="225" spans="1:20" x14ac:dyDescent="0.45">
      <c r="A225">
        <f t="shared" si="7"/>
        <v>201512</v>
      </c>
      <c r="B225">
        <f t="shared" si="8"/>
        <v>0</v>
      </c>
      <c r="C225">
        <f>Input!A225</f>
        <v>12</v>
      </c>
      <c r="D225">
        <f>Input!B225</f>
        <v>2015</v>
      </c>
      <c r="E225" t="str">
        <f>Input!C225</f>
        <v>RG&amp;E</v>
      </c>
      <c r="F225">
        <f>Input!D225</f>
        <v>1007</v>
      </c>
      <c r="G225">
        <f>Input!E225</f>
        <v>619941</v>
      </c>
      <c r="H225">
        <f>Input!F225</f>
        <v>58573</v>
      </c>
      <c r="I225">
        <f>Input!G225</f>
        <v>41507</v>
      </c>
      <c r="J225">
        <f>Input!H225</f>
        <v>584</v>
      </c>
      <c r="K225">
        <f>Input!I225</f>
        <v>9.4202512820000001E-2</v>
      </c>
      <c r="L225">
        <f>Input!J225</f>
        <v>29913</v>
      </c>
      <c r="M225">
        <f>Input!K225</f>
        <v>2906</v>
      </c>
      <c r="N225" s="1">
        <f>Input!L225</f>
        <v>49626211</v>
      </c>
      <c r="O225" s="1">
        <f>Input!M225</f>
        <v>37692336.979999997</v>
      </c>
      <c r="P225" s="1">
        <f>Input!N225</f>
        <v>15982019.470000001</v>
      </c>
      <c r="Q225" s="1">
        <f>Input!O225</f>
        <v>566409.39</v>
      </c>
      <c r="R225">
        <f>Input!P225</f>
        <v>80.05</v>
      </c>
      <c r="S225" s="1">
        <f>Input!Q225</f>
        <v>23376737.300000001</v>
      </c>
      <c r="T225" s="1">
        <f>Input!R225</f>
        <v>1212503.75</v>
      </c>
    </row>
    <row r="226" spans="1:20" x14ac:dyDescent="0.45">
      <c r="A226">
        <f t="shared" si="7"/>
        <v>201603</v>
      </c>
      <c r="B226">
        <f t="shared" si="8"/>
        <v>0</v>
      </c>
      <c r="C226">
        <f>Input!A226</f>
        <v>3</v>
      </c>
      <c r="D226">
        <f>Input!B226</f>
        <v>2016</v>
      </c>
      <c r="E226" t="str">
        <f>Input!C226</f>
        <v>CE</v>
      </c>
      <c r="F226">
        <f>Input!D226</f>
        <v>1002</v>
      </c>
      <c r="G226">
        <f>Input!E226</f>
        <v>2932453</v>
      </c>
      <c r="H226">
        <f>Input!F226</f>
        <v>303393</v>
      </c>
      <c r="I226">
        <f>Input!G226</f>
        <v>190356</v>
      </c>
      <c r="J226">
        <f>Input!H226</f>
        <v>6449</v>
      </c>
      <c r="K226">
        <f>Input!I226</f>
        <v>0.21991827319999999</v>
      </c>
      <c r="L226">
        <f>Input!J226</f>
        <v>137925</v>
      </c>
      <c r="M226">
        <f>Input!K226</f>
        <v>6356</v>
      </c>
      <c r="N226" s="1">
        <f>Input!L226</f>
        <v>308385053.75999999</v>
      </c>
      <c r="O226" s="1">
        <f>Input!M226</f>
        <v>250299193.08000001</v>
      </c>
      <c r="P226" s="1">
        <f>Input!N226</f>
        <v>80988391.549999997</v>
      </c>
      <c r="Q226" s="1">
        <f>Input!O226</f>
        <v>7200000</v>
      </c>
      <c r="R226">
        <f>Input!P226</f>
        <v>105.16</v>
      </c>
      <c r="S226" s="1">
        <f>Input!Q226</f>
        <v>82714022.75</v>
      </c>
      <c r="T226" s="1">
        <f>Input!R226</f>
        <v>2745416.14</v>
      </c>
    </row>
    <row r="227" spans="1:20" x14ac:dyDescent="0.45">
      <c r="A227">
        <f t="shared" si="7"/>
        <v>201603</v>
      </c>
      <c r="B227">
        <f t="shared" si="8"/>
        <v>1</v>
      </c>
      <c r="C227">
        <f>Input!A227</f>
        <v>3</v>
      </c>
      <c r="D227">
        <f>Input!B227</f>
        <v>2016</v>
      </c>
      <c r="E227" t="str">
        <f>Input!C227</f>
        <v>NGrid-LI</v>
      </c>
      <c r="F227">
        <f>Input!D227</f>
        <v>1003</v>
      </c>
      <c r="G227">
        <f>Input!E227</f>
        <v>491624</v>
      </c>
      <c r="H227">
        <f>Input!F227</f>
        <v>41997</v>
      </c>
      <c r="I227">
        <f>Input!G227</f>
        <v>21317</v>
      </c>
      <c r="J227">
        <f>Input!H227</f>
        <v>348</v>
      </c>
      <c r="K227">
        <f>Input!I227</f>
        <v>7.0785803785000004E-2</v>
      </c>
      <c r="L227">
        <f>Input!J227</f>
        <v>7979</v>
      </c>
      <c r="M227">
        <f>Input!K227</f>
        <v>539</v>
      </c>
      <c r="N227" s="1">
        <f>Input!L227</f>
        <v>73486846.680000007</v>
      </c>
      <c r="O227" s="1">
        <f>Input!M227</f>
        <v>24593790</v>
      </c>
      <c r="P227" s="1">
        <f>Input!N227</f>
        <v>7983835</v>
      </c>
      <c r="Q227" s="1">
        <f>Input!O227</f>
        <v>351552</v>
      </c>
      <c r="R227">
        <f>Input!P227</f>
        <v>149.47999999999999</v>
      </c>
      <c r="S227" s="1">
        <f>Input!Q227</f>
        <v>8295290</v>
      </c>
      <c r="T227" s="1">
        <f>Input!R227</f>
        <v>125709.83</v>
      </c>
    </row>
    <row r="228" spans="1:20" x14ac:dyDescent="0.45">
      <c r="A228">
        <f t="shared" si="7"/>
        <v>201603</v>
      </c>
      <c r="B228">
        <f t="shared" si="8"/>
        <v>1</v>
      </c>
      <c r="C228">
        <f>Input!A228</f>
        <v>3</v>
      </c>
      <c r="D228">
        <f>Input!B228</f>
        <v>2016</v>
      </c>
      <c r="E228" t="str">
        <f>Input!C228</f>
        <v>NGrid-NY</v>
      </c>
      <c r="F228">
        <f>Input!D228</f>
        <v>3010</v>
      </c>
      <c r="G228">
        <f>Input!E228</f>
        <v>973583</v>
      </c>
      <c r="H228">
        <f>Input!F228</f>
        <v>138009</v>
      </c>
      <c r="I228">
        <f>Input!G228</f>
        <v>74458</v>
      </c>
      <c r="J228">
        <f>Input!H228</f>
        <v>2054</v>
      </c>
      <c r="K228">
        <f>Input!I228</f>
        <v>0.21097328116899999</v>
      </c>
      <c r="L228">
        <f>Input!J228</f>
        <v>21376</v>
      </c>
      <c r="M228">
        <f>Input!K228</f>
        <v>3670</v>
      </c>
      <c r="N228" s="1">
        <f>Input!L228</f>
        <v>112211453.78</v>
      </c>
      <c r="O228" s="1">
        <f>Input!M228</f>
        <v>58261579</v>
      </c>
      <c r="P228" s="1">
        <f>Input!N228</f>
        <v>45013686</v>
      </c>
      <c r="Q228" s="1">
        <f>Input!O228</f>
        <v>955206</v>
      </c>
      <c r="R228">
        <f>Input!P228</f>
        <v>115.26</v>
      </c>
      <c r="S228" s="1">
        <f>Input!Q228</f>
        <v>19981177</v>
      </c>
      <c r="T228" s="1">
        <f>Input!R228</f>
        <v>-204362.88</v>
      </c>
    </row>
    <row r="229" spans="1:20" x14ac:dyDescent="0.45">
      <c r="A229">
        <f t="shared" si="7"/>
        <v>201603</v>
      </c>
      <c r="B229">
        <f t="shared" si="8"/>
        <v>0</v>
      </c>
      <c r="C229">
        <f>Input!A229</f>
        <v>3</v>
      </c>
      <c r="D229">
        <f>Input!B229</f>
        <v>2016</v>
      </c>
      <c r="E229" t="str">
        <f>Input!C229</f>
        <v>NFG</v>
      </c>
      <c r="F229">
        <f>Input!D229</f>
        <v>3120</v>
      </c>
      <c r="G229">
        <f>Input!E229</f>
        <v>481732</v>
      </c>
      <c r="H229">
        <f>Input!F229</f>
        <v>14796</v>
      </c>
      <c r="I229">
        <f>Input!G229</f>
        <v>13532</v>
      </c>
      <c r="J229">
        <f>Input!H229</f>
        <v>147</v>
      </c>
      <c r="K229">
        <f>Input!I229</f>
        <v>3.0514892097999999E-2</v>
      </c>
      <c r="L229">
        <f>Input!J229</f>
        <v>11040</v>
      </c>
      <c r="M229">
        <f>Input!K229</f>
        <v>1390</v>
      </c>
      <c r="N229" s="1">
        <f>Input!L229</f>
        <v>33460725.559999999</v>
      </c>
      <c r="O229" s="1">
        <f>Input!M229</f>
        <v>6431368.5999999996</v>
      </c>
      <c r="P229" s="1">
        <f>Input!N229</f>
        <v>4176113.75</v>
      </c>
      <c r="Q229" s="1">
        <f>Input!O229</f>
        <v>78510.28</v>
      </c>
      <c r="R229">
        <f>Input!P229</f>
        <v>69.459999999999994</v>
      </c>
      <c r="S229" s="1">
        <f>Input!Q229</f>
        <v>4965067.29</v>
      </c>
      <c r="T229" s="1">
        <f>Input!R229</f>
        <v>212739.58</v>
      </c>
    </row>
    <row r="230" spans="1:20" x14ac:dyDescent="0.45">
      <c r="A230">
        <f t="shared" si="7"/>
        <v>201603</v>
      </c>
      <c r="B230">
        <f t="shared" si="8"/>
        <v>1</v>
      </c>
      <c r="C230">
        <f>Input!A230</f>
        <v>3</v>
      </c>
      <c r="D230">
        <f>Input!B230</f>
        <v>2016</v>
      </c>
      <c r="E230" t="str">
        <f>Input!C230</f>
        <v>NGrid-Upstate</v>
      </c>
      <c r="F230">
        <f>Input!D230</f>
        <v>1004</v>
      </c>
      <c r="G230">
        <f>Input!E230</f>
        <v>1466999</v>
      </c>
      <c r="H230">
        <f>Input!F230</f>
        <v>189879</v>
      </c>
      <c r="I230">
        <f>Input!G230</f>
        <v>79732</v>
      </c>
      <c r="J230">
        <f>Input!H230</f>
        <v>3107</v>
      </c>
      <c r="K230">
        <f>Input!I230</f>
        <v>0.21179291874100001</v>
      </c>
      <c r="L230">
        <f>Input!J230</f>
        <v>59925</v>
      </c>
      <c r="M230">
        <f>Input!K230</f>
        <v>4265</v>
      </c>
      <c r="N230" s="1">
        <f>Input!L230</f>
        <v>189447773.52000001</v>
      </c>
      <c r="O230" s="1">
        <f>Input!M230</f>
        <v>216692556</v>
      </c>
      <c r="P230" s="1">
        <f>Input!N230</f>
        <v>47720591</v>
      </c>
      <c r="Q230" s="1">
        <f>Input!O230</f>
        <v>6108952</v>
      </c>
      <c r="R230">
        <f>Input!P230</f>
        <v>129.13999999999999</v>
      </c>
      <c r="S230" s="1">
        <f>Input!Q230</f>
        <v>76745541</v>
      </c>
      <c r="T230" s="1">
        <f>Input!R230</f>
        <v>-736899.12</v>
      </c>
    </row>
    <row r="231" spans="1:20" x14ac:dyDescent="0.45">
      <c r="A231">
        <f t="shared" si="7"/>
        <v>201603</v>
      </c>
      <c r="B231">
        <f t="shared" si="8"/>
        <v>0</v>
      </c>
      <c r="C231">
        <f>Input!A231</f>
        <v>3</v>
      </c>
      <c r="D231">
        <f>Input!B231</f>
        <v>2016</v>
      </c>
      <c r="E231" t="str">
        <f>Input!C231</f>
        <v>NYSEG</v>
      </c>
      <c r="F231">
        <f>Input!D231</f>
        <v>1005</v>
      </c>
      <c r="G231">
        <f>Input!E231</f>
        <v>998594</v>
      </c>
      <c r="H231">
        <f>Input!F231</f>
        <v>87971</v>
      </c>
      <c r="I231">
        <f>Input!G231</f>
        <v>81482</v>
      </c>
      <c r="J231">
        <f>Input!H231</f>
        <v>1630</v>
      </c>
      <c r="K231">
        <f>Input!I231</f>
        <v>0.16322950067799999</v>
      </c>
      <c r="L231">
        <f>Input!J231</f>
        <v>43531</v>
      </c>
      <c r="M231">
        <f>Input!K231</f>
        <v>2370</v>
      </c>
      <c r="N231" s="1">
        <f>Input!L231</f>
        <v>77153522</v>
      </c>
      <c r="O231" s="1">
        <f>Input!M231</f>
        <v>30758919.559999999</v>
      </c>
      <c r="P231" s="1">
        <f>Input!N231</f>
        <v>23451808</v>
      </c>
      <c r="Q231" s="1">
        <f>Input!O231</f>
        <v>898844.11</v>
      </c>
      <c r="R231">
        <f>Input!P231</f>
        <v>77.260000000000005</v>
      </c>
      <c r="S231" s="1">
        <f>Input!Q231</f>
        <v>25688930</v>
      </c>
      <c r="T231" s="1">
        <f>Input!R231</f>
        <v>280153.42</v>
      </c>
    </row>
    <row r="232" spans="1:20" x14ac:dyDescent="0.45">
      <c r="A232">
        <f t="shared" si="7"/>
        <v>201603</v>
      </c>
      <c r="B232">
        <f t="shared" si="8"/>
        <v>0</v>
      </c>
      <c r="C232">
        <f>Input!A232</f>
        <v>3</v>
      </c>
      <c r="D232">
        <f>Input!B232</f>
        <v>2016</v>
      </c>
      <c r="E232" t="str">
        <f>Input!C232</f>
        <v>OR</v>
      </c>
      <c r="F232">
        <f>Input!D232</f>
        <v>1006</v>
      </c>
      <c r="G232">
        <f>Input!E232</f>
        <v>198708</v>
      </c>
      <c r="H232">
        <f>Input!F232</f>
        <v>14719</v>
      </c>
      <c r="I232">
        <f>Input!G232</f>
        <v>15822</v>
      </c>
      <c r="J232">
        <f>Input!H232</f>
        <v>519</v>
      </c>
      <c r="K232">
        <f>Input!I232</f>
        <v>0.261187269763</v>
      </c>
      <c r="L232">
        <f>Input!J232</f>
        <v>7065</v>
      </c>
      <c r="M232">
        <f>Input!K232</f>
        <v>79</v>
      </c>
      <c r="N232" s="1">
        <f>Input!L232</f>
        <v>43884788.5</v>
      </c>
      <c r="O232" s="1">
        <f>Input!M232</f>
        <v>7525135.46</v>
      </c>
      <c r="P232" s="1">
        <f>Input!N232</f>
        <v>5086644</v>
      </c>
      <c r="Q232" s="1">
        <f>Input!O232</f>
        <v>350284.17</v>
      </c>
      <c r="R232">
        <f>Input!P232</f>
        <v>220.85</v>
      </c>
      <c r="S232" s="1">
        <f>Input!Q232</f>
        <v>8068544</v>
      </c>
      <c r="T232" s="1">
        <f>Input!R232</f>
        <v>131846.43</v>
      </c>
    </row>
    <row r="233" spans="1:20" x14ac:dyDescent="0.45">
      <c r="A233">
        <f t="shared" si="7"/>
        <v>201603</v>
      </c>
      <c r="B233">
        <f t="shared" si="8"/>
        <v>0</v>
      </c>
      <c r="C233">
        <f>Input!A233</f>
        <v>3</v>
      </c>
      <c r="D233">
        <f>Input!B233</f>
        <v>2016</v>
      </c>
      <c r="E233" t="str">
        <f>Input!C233</f>
        <v>PSEG</v>
      </c>
      <c r="F233" t="str">
        <f>Input!D233</f>
        <v>7497ps</v>
      </c>
      <c r="G233">
        <f>Input!E233</f>
        <v>1043882</v>
      </c>
      <c r="H233">
        <f>Input!F233</f>
        <v>117808</v>
      </c>
      <c r="I233">
        <f>Input!G233</f>
        <v>5485</v>
      </c>
      <c r="J233">
        <f>Input!H233</f>
        <v>1197</v>
      </c>
      <c r="K233">
        <f>Input!I233</f>
        <v>0.11466813298799999</v>
      </c>
      <c r="L233">
        <f>Input!J233</f>
        <v>55702</v>
      </c>
      <c r="M233">
        <f>Input!K233</f>
        <v>1620</v>
      </c>
      <c r="N233" s="1">
        <f>Input!L233</f>
        <v>110919025</v>
      </c>
      <c r="O233" s="1">
        <f>Input!M233</f>
        <v>87603148</v>
      </c>
      <c r="P233" s="1">
        <f>Input!N233</f>
        <v>4191582</v>
      </c>
      <c r="Q233" s="1">
        <f>Input!O233</f>
        <v>2328254</v>
      </c>
      <c r="R233">
        <f>Input!P233</f>
        <v>106.26</v>
      </c>
      <c r="S233" s="1">
        <f>Input!Q233</f>
        <v>64166731</v>
      </c>
      <c r="T233" s="1">
        <f>Input!R233</f>
        <v>1425264</v>
      </c>
    </row>
    <row r="234" spans="1:20" x14ac:dyDescent="0.45">
      <c r="A234">
        <f t="shared" si="7"/>
        <v>201603</v>
      </c>
      <c r="B234">
        <f t="shared" si="8"/>
        <v>0</v>
      </c>
      <c r="C234">
        <f>Input!A234</f>
        <v>3</v>
      </c>
      <c r="D234">
        <f>Input!B234</f>
        <v>2016</v>
      </c>
      <c r="E234" t="str">
        <f>Input!C234</f>
        <v>RG&amp;E</v>
      </c>
      <c r="F234">
        <f>Input!D234</f>
        <v>1007</v>
      </c>
      <c r="G234">
        <f>Input!E234</f>
        <v>620783</v>
      </c>
      <c r="H234">
        <f>Input!F234</f>
        <v>59402</v>
      </c>
      <c r="I234">
        <f>Input!G234</f>
        <v>49405</v>
      </c>
      <c r="J234">
        <f>Input!H234</f>
        <v>1161</v>
      </c>
      <c r="K234">
        <f>Input!I234</f>
        <v>0.18702187398799999</v>
      </c>
      <c r="L234">
        <f>Input!J234</f>
        <v>28883</v>
      </c>
      <c r="M234">
        <f>Input!K234</f>
        <v>1829</v>
      </c>
      <c r="N234" s="1">
        <f>Input!L234</f>
        <v>51329541</v>
      </c>
      <c r="O234" s="1">
        <f>Input!M234</f>
        <v>34961872.829999998</v>
      </c>
      <c r="P234" s="1">
        <f>Input!N234</f>
        <v>20110002.870000001</v>
      </c>
      <c r="Q234" s="1">
        <f>Input!O234</f>
        <v>1379269.1</v>
      </c>
      <c r="R234">
        <f>Input!P234</f>
        <v>82.69</v>
      </c>
      <c r="S234" s="1">
        <f>Input!Q234</f>
        <v>23528284</v>
      </c>
      <c r="T234" s="1">
        <f>Input!R234</f>
        <v>308046.2</v>
      </c>
    </row>
    <row r="235" spans="1:20" x14ac:dyDescent="0.45">
      <c r="A235">
        <f t="shared" si="7"/>
        <v>201603</v>
      </c>
      <c r="B235">
        <f t="shared" si="8"/>
        <v>0</v>
      </c>
      <c r="C235">
        <f>Input!A235</f>
        <v>3</v>
      </c>
      <c r="D235">
        <f>Input!B235</f>
        <v>2016</v>
      </c>
      <c r="E235" t="str">
        <f>Input!C235</f>
        <v>CH</v>
      </c>
      <c r="F235">
        <f>Input!D235</f>
        <v>1001</v>
      </c>
      <c r="G235">
        <f>Input!E235</f>
        <v>260960</v>
      </c>
      <c r="H235">
        <f>Input!F235</f>
        <v>17741</v>
      </c>
      <c r="I235">
        <f>Input!G235</f>
        <v>23109</v>
      </c>
      <c r="J235">
        <f>Input!H235</f>
        <v>709</v>
      </c>
      <c r="K235">
        <f>Input!I235</f>
        <v>0.27168914776199998</v>
      </c>
      <c r="L235">
        <f>Input!J235</f>
        <v>5710</v>
      </c>
      <c r="M235">
        <f>Input!K235</f>
        <v>870</v>
      </c>
      <c r="N235" s="1">
        <f>Input!L235</f>
        <v>35237858</v>
      </c>
      <c r="O235" s="1">
        <f>Input!M235</f>
        <v>9262140</v>
      </c>
      <c r="P235" s="1">
        <f>Input!N235</f>
        <v>9433974</v>
      </c>
      <c r="Q235" s="1">
        <f>Input!O235</f>
        <v>620883</v>
      </c>
      <c r="R235">
        <f>Input!P235</f>
        <v>135.03</v>
      </c>
      <c r="S235" s="1">
        <f>Input!Q235</f>
        <v>10666575</v>
      </c>
      <c r="T235" s="1">
        <f>Input!R235</f>
        <v>614111</v>
      </c>
    </row>
    <row r="236" spans="1:20" x14ac:dyDescent="0.45">
      <c r="A236">
        <f t="shared" si="7"/>
        <v>201606</v>
      </c>
      <c r="B236">
        <f t="shared" si="8"/>
        <v>0</v>
      </c>
      <c r="C236">
        <f>Input!A236</f>
        <v>6</v>
      </c>
      <c r="D236">
        <f>Input!B236</f>
        <v>2016</v>
      </c>
      <c r="E236" t="str">
        <f>Input!C236</f>
        <v>CH</v>
      </c>
      <c r="F236">
        <f>Input!D236</f>
        <v>1001</v>
      </c>
      <c r="G236">
        <f>Input!E236</f>
        <v>259815</v>
      </c>
      <c r="H236">
        <f>Input!F236</f>
        <v>20753</v>
      </c>
      <c r="I236">
        <f>Input!G236</f>
        <v>23210</v>
      </c>
      <c r="J236">
        <f>Input!H236</f>
        <v>1023</v>
      </c>
      <c r="K236">
        <f>Input!I236</f>
        <v>0.39374170082600002</v>
      </c>
      <c r="L236">
        <f>Input!J236</f>
        <v>5565</v>
      </c>
      <c r="M236">
        <f>Input!K236</f>
        <v>612</v>
      </c>
      <c r="N236" s="1">
        <f>Input!L236</f>
        <v>25308582</v>
      </c>
      <c r="O236" s="1">
        <f>Input!M236</f>
        <v>9482218</v>
      </c>
      <c r="P236" s="1">
        <f>Input!N236</f>
        <v>8037787</v>
      </c>
      <c r="Q236" s="1">
        <f>Input!O236</f>
        <v>890284</v>
      </c>
      <c r="R236">
        <f>Input!P236</f>
        <v>97.41</v>
      </c>
      <c r="S236" s="1">
        <f>Input!Q236</f>
        <v>10660923</v>
      </c>
      <c r="T236" s="1">
        <f>Input!R236</f>
        <v>349185</v>
      </c>
    </row>
    <row r="237" spans="1:20" x14ac:dyDescent="0.45">
      <c r="A237">
        <f t="shared" si="7"/>
        <v>201606</v>
      </c>
      <c r="B237">
        <f t="shared" si="8"/>
        <v>0</v>
      </c>
      <c r="C237">
        <f>Input!A237</f>
        <v>6</v>
      </c>
      <c r="D237">
        <f>Input!B237</f>
        <v>2016</v>
      </c>
      <c r="E237" t="str">
        <f>Input!C237</f>
        <v>CE</v>
      </c>
      <c r="F237">
        <f>Input!D237</f>
        <v>1002</v>
      </c>
      <c r="G237">
        <f>Input!E237</f>
        <v>2928132</v>
      </c>
      <c r="H237">
        <f>Input!F237</f>
        <v>290350</v>
      </c>
      <c r="I237">
        <f>Input!G237</f>
        <v>186768</v>
      </c>
      <c r="J237">
        <f>Input!H237</f>
        <v>5496</v>
      </c>
      <c r="K237">
        <f>Input!I237</f>
        <v>0.18769645630699999</v>
      </c>
      <c r="L237">
        <f>Input!J237</f>
        <v>125958</v>
      </c>
      <c r="M237">
        <f>Input!K237</f>
        <v>6940</v>
      </c>
      <c r="N237" s="1">
        <f>Input!L237</f>
        <v>297764775.16000003</v>
      </c>
      <c r="O237" s="1">
        <f>Input!M237</f>
        <v>231198445.03</v>
      </c>
      <c r="P237" s="1">
        <f>Input!N237</f>
        <v>74097502.890000001</v>
      </c>
      <c r="Q237" s="1">
        <f>Input!O237</f>
        <v>8124000</v>
      </c>
      <c r="R237">
        <f>Input!P237</f>
        <v>101.69</v>
      </c>
      <c r="S237" s="1">
        <f>Input!Q237</f>
        <v>78770671.560000002</v>
      </c>
      <c r="T237" s="1">
        <f>Input!R237</f>
        <v>3866396</v>
      </c>
    </row>
    <row r="238" spans="1:20" x14ac:dyDescent="0.45">
      <c r="A238">
        <f t="shared" si="7"/>
        <v>201606</v>
      </c>
      <c r="B238">
        <f t="shared" si="8"/>
        <v>1</v>
      </c>
      <c r="C238">
        <f>Input!A238</f>
        <v>6</v>
      </c>
      <c r="D238">
        <f>Input!B238</f>
        <v>2016</v>
      </c>
      <c r="E238" t="str">
        <f>Input!C238</f>
        <v>NGrid-LI</v>
      </c>
      <c r="F238">
        <f>Input!D238</f>
        <v>1003</v>
      </c>
      <c r="G238">
        <f>Input!E238</f>
        <v>496955</v>
      </c>
      <c r="H238">
        <f>Input!F238</f>
        <v>46888</v>
      </c>
      <c r="I238">
        <f>Input!G238</f>
        <v>21059</v>
      </c>
      <c r="J238">
        <f>Input!H238</f>
        <v>2696</v>
      </c>
      <c r="K238">
        <f>Input!I238</f>
        <v>0.54250384843699995</v>
      </c>
      <c r="L238">
        <f>Input!J238</f>
        <v>8493</v>
      </c>
      <c r="M238">
        <f>Input!K238</f>
        <v>590</v>
      </c>
      <c r="N238" s="1">
        <f>Input!L238</f>
        <v>32100995.059999999</v>
      </c>
      <c r="O238" s="1">
        <f>Input!M238</f>
        <v>27804862</v>
      </c>
      <c r="P238" s="1">
        <f>Input!N238</f>
        <v>6740384</v>
      </c>
      <c r="Q238" s="1">
        <f>Input!O238</f>
        <v>1915086</v>
      </c>
      <c r="R238">
        <f>Input!P238</f>
        <v>64.599999999999994</v>
      </c>
      <c r="S238" s="1">
        <f>Input!Q238</f>
        <v>8669124</v>
      </c>
      <c r="T238" s="1">
        <f>Input!R238</f>
        <v>433851.73</v>
      </c>
    </row>
    <row r="239" spans="1:20" x14ac:dyDescent="0.45">
      <c r="A239">
        <f t="shared" si="7"/>
        <v>201606</v>
      </c>
      <c r="B239">
        <f t="shared" si="8"/>
        <v>1</v>
      </c>
      <c r="C239">
        <f>Input!A239</f>
        <v>6</v>
      </c>
      <c r="D239">
        <f>Input!B239</f>
        <v>2016</v>
      </c>
      <c r="E239" t="str">
        <f>Input!C239</f>
        <v>NGrid-NY</v>
      </c>
      <c r="F239">
        <f>Input!D239</f>
        <v>3010</v>
      </c>
      <c r="G239">
        <f>Input!E239</f>
        <v>976740</v>
      </c>
      <c r="H239">
        <f>Input!F239</f>
        <v>150770</v>
      </c>
      <c r="I239">
        <f>Input!G239</f>
        <v>68444</v>
      </c>
      <c r="J239">
        <f>Input!H239</f>
        <v>3804</v>
      </c>
      <c r="K239">
        <f>Input!I239</f>
        <v>0.38945881196600002</v>
      </c>
      <c r="L239">
        <f>Input!J239</f>
        <v>24494</v>
      </c>
      <c r="M239">
        <f>Input!K239</f>
        <v>4643</v>
      </c>
      <c r="N239" s="1">
        <f>Input!L239</f>
        <v>49518964.579999998</v>
      </c>
      <c r="O239" s="1">
        <f>Input!M239</f>
        <v>59578702</v>
      </c>
      <c r="P239" s="1">
        <f>Input!N239</f>
        <v>37378827</v>
      </c>
      <c r="Q239" s="1">
        <f>Input!O239</f>
        <v>2861223</v>
      </c>
      <c r="R239">
        <f>Input!P239</f>
        <v>50.7</v>
      </c>
      <c r="S239" s="1">
        <f>Input!Q239</f>
        <v>23244674</v>
      </c>
      <c r="T239" s="1">
        <f>Input!R239</f>
        <v>1235461.5900000001</v>
      </c>
    </row>
    <row r="240" spans="1:20" x14ac:dyDescent="0.45">
      <c r="A240">
        <f t="shared" si="7"/>
        <v>201606</v>
      </c>
      <c r="B240">
        <f t="shared" si="8"/>
        <v>1</v>
      </c>
      <c r="C240">
        <f>Input!A240</f>
        <v>6</v>
      </c>
      <c r="D240">
        <f>Input!B240</f>
        <v>2016</v>
      </c>
      <c r="E240" t="str">
        <f>Input!C240</f>
        <v>NGrid-Upstate</v>
      </c>
      <c r="F240">
        <f>Input!D240</f>
        <v>1004</v>
      </c>
      <c r="G240">
        <f>Input!E240</f>
        <v>1489799</v>
      </c>
      <c r="H240">
        <f>Input!F240</f>
        <v>204298</v>
      </c>
      <c r="I240">
        <f>Input!G240</f>
        <v>89058</v>
      </c>
      <c r="J240">
        <f>Input!H240</f>
        <v>13021</v>
      </c>
      <c r="K240">
        <f>Input!I240</f>
        <v>0.87401052088200004</v>
      </c>
      <c r="L240">
        <f>Input!J240</f>
        <v>63142</v>
      </c>
      <c r="M240">
        <f>Input!K240</f>
        <v>4072</v>
      </c>
      <c r="N240" s="1">
        <f>Input!L240</f>
        <v>147734429.94999999</v>
      </c>
      <c r="O240" s="1">
        <f>Input!M240</f>
        <v>226542488</v>
      </c>
      <c r="P240" s="1">
        <f>Input!N240</f>
        <v>53941469</v>
      </c>
      <c r="Q240" s="1">
        <f>Input!O240</f>
        <v>15560748</v>
      </c>
      <c r="R240">
        <f>Input!P240</f>
        <v>99.16</v>
      </c>
      <c r="S240" s="1">
        <f>Input!Q240</f>
        <v>81032076</v>
      </c>
      <c r="T240" s="1">
        <f>Input!R240</f>
        <v>4506879.03</v>
      </c>
    </row>
    <row r="241" spans="1:20" x14ac:dyDescent="0.45">
      <c r="A241">
        <f t="shared" si="7"/>
        <v>201606</v>
      </c>
      <c r="B241">
        <f t="shared" si="8"/>
        <v>0</v>
      </c>
      <c r="C241">
        <f>Input!A241</f>
        <v>6</v>
      </c>
      <c r="D241">
        <f>Input!B241</f>
        <v>2016</v>
      </c>
      <c r="E241" t="str">
        <f>Input!C241</f>
        <v>NYSEG</v>
      </c>
      <c r="F241">
        <f>Input!D241</f>
        <v>1005</v>
      </c>
      <c r="G241">
        <f>Input!E241</f>
        <v>1000024</v>
      </c>
      <c r="H241">
        <f>Input!F241</f>
        <v>88721</v>
      </c>
      <c r="I241">
        <f>Input!G241</f>
        <v>74288</v>
      </c>
      <c r="J241">
        <f>Input!H241</f>
        <v>4029</v>
      </c>
      <c r="K241">
        <f>Input!I241</f>
        <v>0.40289033063200003</v>
      </c>
      <c r="L241">
        <f>Input!J241</f>
        <v>43547</v>
      </c>
      <c r="M241">
        <f>Input!K241</f>
        <v>2739</v>
      </c>
      <c r="N241" s="1">
        <f>Input!L241</f>
        <v>60254466</v>
      </c>
      <c r="O241" s="1">
        <f>Input!M241</f>
        <v>31681560.66</v>
      </c>
      <c r="P241" s="1">
        <f>Input!N241</f>
        <v>18298625.850000001</v>
      </c>
      <c r="Q241" s="1">
        <f>Input!O241</f>
        <v>1933326.17</v>
      </c>
      <c r="R241">
        <f>Input!P241</f>
        <v>60.25</v>
      </c>
      <c r="S241" s="1">
        <f>Input!Q241</f>
        <v>25491974</v>
      </c>
      <c r="T241" s="1">
        <f>Input!R241</f>
        <v>1078445.45</v>
      </c>
    </row>
    <row r="242" spans="1:20" x14ac:dyDescent="0.45">
      <c r="A242">
        <f t="shared" si="7"/>
        <v>201606</v>
      </c>
      <c r="B242">
        <f t="shared" si="8"/>
        <v>0</v>
      </c>
      <c r="C242">
        <f>Input!A242</f>
        <v>6</v>
      </c>
      <c r="D242">
        <f>Input!B242</f>
        <v>2016</v>
      </c>
      <c r="E242" t="str">
        <f>Input!C242</f>
        <v>OR</v>
      </c>
      <c r="F242">
        <f>Input!D242</f>
        <v>1006</v>
      </c>
      <c r="G242">
        <f>Input!E242</f>
        <v>199210</v>
      </c>
      <c r="H242">
        <f>Input!F242</f>
        <v>15041</v>
      </c>
      <c r="I242">
        <f>Input!G242</f>
        <v>15296</v>
      </c>
      <c r="J242">
        <f>Input!H242</f>
        <v>806</v>
      </c>
      <c r="K242">
        <f>Input!I242</f>
        <v>0.40459816274299998</v>
      </c>
      <c r="L242">
        <f>Input!J242</f>
        <v>7353</v>
      </c>
      <c r="M242">
        <f>Input!K242</f>
        <v>50</v>
      </c>
      <c r="N242" s="1">
        <f>Input!L242</f>
        <v>34621625.909999996</v>
      </c>
      <c r="O242" s="1">
        <f>Input!M242</f>
        <v>7783761.0899999999</v>
      </c>
      <c r="P242" s="1">
        <f>Input!N242</f>
        <v>3710590</v>
      </c>
      <c r="Q242" s="1">
        <f>Input!O242</f>
        <v>741177.81</v>
      </c>
      <c r="R242">
        <f>Input!P242</f>
        <v>173.79</v>
      </c>
      <c r="S242" s="1">
        <f>Input!Q242</f>
        <v>8217178</v>
      </c>
      <c r="T242" s="1">
        <f>Input!R242</f>
        <v>193884.26</v>
      </c>
    </row>
    <row r="243" spans="1:20" x14ac:dyDescent="0.45">
      <c r="A243">
        <f t="shared" si="7"/>
        <v>201606</v>
      </c>
      <c r="B243">
        <f t="shared" si="8"/>
        <v>0</v>
      </c>
      <c r="C243">
        <f>Input!A243</f>
        <v>6</v>
      </c>
      <c r="D243">
        <f>Input!B243</f>
        <v>2016</v>
      </c>
      <c r="E243" t="str">
        <f>Input!C243</f>
        <v>PSEG</v>
      </c>
      <c r="F243" t="str">
        <f>Input!D243</f>
        <v>7497ps</v>
      </c>
      <c r="G243">
        <f>Input!E243</f>
        <v>1045552</v>
      </c>
      <c r="H243">
        <f>Input!F243</f>
        <v>118881</v>
      </c>
      <c r="I243">
        <f>Input!G243</f>
        <v>5461</v>
      </c>
      <c r="J243">
        <f>Input!H243</f>
        <v>2375</v>
      </c>
      <c r="K243">
        <f>Input!I243</f>
        <v>0.22715273845799999</v>
      </c>
      <c r="L243">
        <f>Input!J243</f>
        <v>50511</v>
      </c>
      <c r="M243">
        <f>Input!K243</f>
        <v>1510</v>
      </c>
      <c r="N243" s="1">
        <f>Input!L243</f>
        <v>131103480</v>
      </c>
      <c r="O243" s="1">
        <f>Input!M243</f>
        <v>84385151</v>
      </c>
      <c r="P243" s="1">
        <f>Input!N243</f>
        <v>4155503</v>
      </c>
      <c r="Q243" s="1">
        <f>Input!O243</f>
        <v>4274315</v>
      </c>
      <c r="R243">
        <f>Input!P243</f>
        <v>125.39</v>
      </c>
      <c r="S243" s="1">
        <f>Input!Q243</f>
        <v>59758269</v>
      </c>
      <c r="T243" s="1">
        <f>Input!R243</f>
        <v>1285710</v>
      </c>
    </row>
    <row r="244" spans="1:20" x14ac:dyDescent="0.45">
      <c r="A244">
        <f t="shared" si="7"/>
        <v>201606</v>
      </c>
      <c r="B244">
        <f t="shared" si="8"/>
        <v>0</v>
      </c>
      <c r="C244">
        <f>Input!A244</f>
        <v>6</v>
      </c>
      <c r="D244">
        <f>Input!B244</f>
        <v>2016</v>
      </c>
      <c r="E244" t="str">
        <f>Input!C244</f>
        <v>RG&amp;E</v>
      </c>
      <c r="F244">
        <f>Input!D244</f>
        <v>1007</v>
      </c>
      <c r="G244">
        <f>Input!E244</f>
        <v>620569</v>
      </c>
      <c r="H244">
        <f>Input!F244</f>
        <v>61669</v>
      </c>
      <c r="I244">
        <f>Input!G244</f>
        <v>43089</v>
      </c>
      <c r="J244">
        <f>Input!H244</f>
        <v>1857</v>
      </c>
      <c r="K244">
        <f>Input!I244</f>
        <v>0.29924150255699999</v>
      </c>
      <c r="L244">
        <f>Input!J244</f>
        <v>28944</v>
      </c>
      <c r="M244">
        <f>Input!K244</f>
        <v>2044</v>
      </c>
      <c r="N244" s="1">
        <f>Input!L244</f>
        <v>34037485</v>
      </c>
      <c r="O244" s="1">
        <f>Input!M244</f>
        <v>37879738.829999998</v>
      </c>
      <c r="P244" s="1">
        <f>Input!N244</f>
        <v>16231206.869999999</v>
      </c>
      <c r="Q244" s="1">
        <f>Input!O244</f>
        <v>1929802.18</v>
      </c>
      <c r="R244">
        <f>Input!P244</f>
        <v>54.85</v>
      </c>
      <c r="S244" s="1">
        <f>Input!Q244</f>
        <v>23269824</v>
      </c>
      <c r="T244" s="1">
        <f>Input!R244</f>
        <v>1104452.8400000001</v>
      </c>
    </row>
    <row r="245" spans="1:20" x14ac:dyDescent="0.45">
      <c r="A245">
        <f t="shared" si="7"/>
        <v>201606</v>
      </c>
      <c r="B245">
        <f t="shared" si="8"/>
        <v>0</v>
      </c>
      <c r="C245">
        <f>Input!A245</f>
        <v>6</v>
      </c>
      <c r="D245">
        <f>Input!B245</f>
        <v>2016</v>
      </c>
      <c r="E245" t="str">
        <f>Input!C245</f>
        <v>NFG</v>
      </c>
      <c r="F245">
        <f>Input!D245</f>
        <v>3120</v>
      </c>
      <c r="G245">
        <f>Input!E245</f>
        <v>481208</v>
      </c>
      <c r="H245">
        <f>Input!F245</f>
        <v>35963</v>
      </c>
      <c r="I245">
        <f>Input!G245</f>
        <v>0</v>
      </c>
      <c r="J245">
        <f>Input!H245</f>
        <v>0</v>
      </c>
      <c r="K245">
        <f>Input!I245</f>
        <v>0</v>
      </c>
      <c r="L245">
        <f>Input!J245</f>
        <v>15283</v>
      </c>
      <c r="M245">
        <f>Input!K245</f>
        <v>0</v>
      </c>
      <c r="N245" s="1">
        <f>Input!L245</f>
        <v>14186493.539999999</v>
      </c>
      <c r="O245" s="1">
        <f>Input!M245</f>
        <v>15759393.9</v>
      </c>
      <c r="P245" s="1">
        <f>Input!N245</f>
        <v>0</v>
      </c>
      <c r="Q245" s="1">
        <f>Input!O245</f>
        <v>0</v>
      </c>
      <c r="R245">
        <f>Input!P245</f>
        <v>29.48</v>
      </c>
      <c r="S245" s="1">
        <f>Input!Q245</f>
        <v>8963021.8900000006</v>
      </c>
      <c r="T245" s="1">
        <f>Input!R245</f>
        <v>0</v>
      </c>
    </row>
    <row r="246" spans="1:20" x14ac:dyDescent="0.45">
      <c r="A246">
        <f t="shared" si="7"/>
        <v>201609</v>
      </c>
      <c r="B246">
        <f t="shared" si="8"/>
        <v>0</v>
      </c>
      <c r="C246">
        <f>Input!A246</f>
        <v>9</v>
      </c>
      <c r="D246">
        <f>Input!B246</f>
        <v>2016</v>
      </c>
      <c r="E246" t="str">
        <f>Input!C246</f>
        <v>CH</v>
      </c>
      <c r="F246">
        <f>Input!D246</f>
        <v>1001</v>
      </c>
      <c r="G246">
        <f>Input!E246</f>
        <v>259409</v>
      </c>
      <c r="H246">
        <f>Input!F246</f>
        <v>20650</v>
      </c>
      <c r="I246">
        <f>Input!G246</f>
        <v>20826</v>
      </c>
      <c r="J246">
        <f>Input!H246</f>
        <v>1228</v>
      </c>
      <c r="K246">
        <f>Input!I246</f>
        <v>0.47338372994</v>
      </c>
      <c r="L246">
        <f>Input!J246</f>
        <v>5084</v>
      </c>
      <c r="M246">
        <f>Input!K246</f>
        <v>687</v>
      </c>
      <c r="N246" s="1">
        <f>Input!L246</f>
        <v>35713860</v>
      </c>
      <c r="O246" s="1">
        <f>Input!M246</f>
        <v>8898986</v>
      </c>
      <c r="P246" s="1">
        <f>Input!N246</f>
        <v>6979927</v>
      </c>
      <c r="Q246" s="1">
        <f>Input!O246</f>
        <v>994124</v>
      </c>
      <c r="R246">
        <f>Input!P246</f>
        <v>137.66999999999999</v>
      </c>
      <c r="S246" s="1">
        <f>Input!Q246</f>
        <v>8565372</v>
      </c>
      <c r="T246" s="1">
        <f>Input!R246</f>
        <v>547152</v>
      </c>
    </row>
    <row r="247" spans="1:20" x14ac:dyDescent="0.45">
      <c r="A247">
        <f t="shared" si="7"/>
        <v>201609</v>
      </c>
      <c r="B247">
        <f t="shared" si="8"/>
        <v>0</v>
      </c>
      <c r="C247">
        <f>Input!A247</f>
        <v>9</v>
      </c>
      <c r="D247">
        <f>Input!B247</f>
        <v>2016</v>
      </c>
      <c r="E247" t="str">
        <f>Input!C247</f>
        <v>CE</v>
      </c>
      <c r="F247">
        <f>Input!D247</f>
        <v>1002</v>
      </c>
      <c r="G247">
        <f>Input!E247</f>
        <v>2935995</v>
      </c>
      <c r="H247">
        <f>Input!F247</f>
        <v>273332</v>
      </c>
      <c r="I247">
        <f>Input!G247</f>
        <v>227592</v>
      </c>
      <c r="J247">
        <f>Input!H247</f>
        <v>6276</v>
      </c>
      <c r="K247">
        <f>Input!I247</f>
        <v>0.21376058201699999</v>
      </c>
      <c r="L247">
        <f>Input!J247</f>
        <v>129622</v>
      </c>
      <c r="M247">
        <f>Input!K247</f>
        <v>5940</v>
      </c>
      <c r="N247" s="1">
        <f>Input!L247</f>
        <v>391861978.55000001</v>
      </c>
      <c r="O247" s="1">
        <f>Input!M247</f>
        <v>251615621.78</v>
      </c>
      <c r="P247" s="1">
        <f>Input!N247</f>
        <v>97785504.939999998</v>
      </c>
      <c r="Q247" s="1">
        <f>Input!O247</f>
        <v>8433000</v>
      </c>
      <c r="R247">
        <f>Input!P247</f>
        <v>133.47</v>
      </c>
      <c r="S247" s="1">
        <f>Input!Q247</f>
        <v>81611024.670000002</v>
      </c>
      <c r="T247" s="1">
        <f>Input!R247</f>
        <v>3596979.92</v>
      </c>
    </row>
    <row r="248" spans="1:20" x14ac:dyDescent="0.45">
      <c r="A248">
        <f t="shared" si="7"/>
        <v>201609</v>
      </c>
      <c r="B248">
        <f t="shared" si="8"/>
        <v>1</v>
      </c>
      <c r="C248">
        <f>Input!A248</f>
        <v>9</v>
      </c>
      <c r="D248">
        <f>Input!B248</f>
        <v>2016</v>
      </c>
      <c r="E248" t="str">
        <f>Input!C248</f>
        <v>NGrid-LI</v>
      </c>
      <c r="F248">
        <f>Input!D248</f>
        <v>1003</v>
      </c>
      <c r="G248">
        <f>Input!E248</f>
        <v>496157</v>
      </c>
      <c r="H248">
        <f>Input!F248</f>
        <v>44020</v>
      </c>
      <c r="I248">
        <f>Input!G248</f>
        <v>17537</v>
      </c>
      <c r="J248">
        <f>Input!H248</f>
        <v>1682</v>
      </c>
      <c r="K248">
        <f>Input!I248</f>
        <v>0.33900559701900002</v>
      </c>
      <c r="L248">
        <f>Input!J248</f>
        <v>7509</v>
      </c>
      <c r="M248">
        <f>Input!K248</f>
        <v>855</v>
      </c>
      <c r="N248" s="1">
        <f>Input!L248</f>
        <v>23492187.960000001</v>
      </c>
      <c r="O248" s="1">
        <f>Input!M248</f>
        <v>23066558</v>
      </c>
      <c r="P248" s="1">
        <f>Input!N248</f>
        <v>4142623</v>
      </c>
      <c r="Q248" s="1">
        <f>Input!O248</f>
        <v>1057916</v>
      </c>
      <c r="R248">
        <f>Input!P248</f>
        <v>47.35</v>
      </c>
      <c r="S248" s="1">
        <f>Input!Q248</f>
        <v>7906435</v>
      </c>
      <c r="T248" s="1">
        <f>Input!R248</f>
        <v>500960.26</v>
      </c>
    </row>
    <row r="249" spans="1:20" x14ac:dyDescent="0.45">
      <c r="A249">
        <f t="shared" si="7"/>
        <v>201609</v>
      </c>
      <c r="B249">
        <f t="shared" si="8"/>
        <v>1</v>
      </c>
      <c r="C249">
        <f>Input!A249</f>
        <v>9</v>
      </c>
      <c r="D249">
        <f>Input!B249</f>
        <v>2016</v>
      </c>
      <c r="E249" t="str">
        <f>Input!C249</f>
        <v>NGrid-NY</v>
      </c>
      <c r="F249">
        <f>Input!D249</f>
        <v>3010</v>
      </c>
      <c r="G249">
        <f>Input!E249</f>
        <v>982433</v>
      </c>
      <c r="H249">
        <f>Input!F249</f>
        <v>144806</v>
      </c>
      <c r="I249">
        <f>Input!G249</f>
        <v>58356</v>
      </c>
      <c r="J249">
        <f>Input!H249</f>
        <v>3894</v>
      </c>
      <c r="K249">
        <f>Input!I249</f>
        <v>0.39636290719099998</v>
      </c>
      <c r="L249">
        <f>Input!J249</f>
        <v>23439</v>
      </c>
      <c r="M249">
        <f>Input!K249</f>
        <v>5401</v>
      </c>
      <c r="N249" s="1">
        <f>Input!L249</f>
        <v>37205194.240000002</v>
      </c>
      <c r="O249" s="1">
        <f>Input!M249</f>
        <v>51349369</v>
      </c>
      <c r="P249" s="1">
        <f>Input!N249</f>
        <v>27431281</v>
      </c>
      <c r="Q249" s="1">
        <f>Input!O249</f>
        <v>2497825</v>
      </c>
      <c r="R249">
        <f>Input!P249</f>
        <v>37.869999999999997</v>
      </c>
      <c r="S249" s="1">
        <f>Input!Q249</f>
        <v>21791713</v>
      </c>
      <c r="T249" s="1">
        <f>Input!R249</f>
        <v>1687410.37</v>
      </c>
    </row>
    <row r="250" spans="1:20" x14ac:dyDescent="0.45">
      <c r="A250">
        <f t="shared" si="7"/>
        <v>201609</v>
      </c>
      <c r="B250">
        <f t="shared" si="8"/>
        <v>0</v>
      </c>
      <c r="C250">
        <f>Input!A250</f>
        <v>9</v>
      </c>
      <c r="D250">
        <f>Input!B250</f>
        <v>2016</v>
      </c>
      <c r="E250" t="str">
        <f>Input!C250</f>
        <v>NFG</v>
      </c>
      <c r="F250">
        <f>Input!D250</f>
        <v>3120</v>
      </c>
      <c r="G250">
        <f>Input!E250</f>
        <v>479728</v>
      </c>
      <c r="H250">
        <f>Input!F250</f>
        <v>32247</v>
      </c>
      <c r="I250">
        <f>Input!G250</f>
        <v>30717</v>
      </c>
      <c r="J250">
        <f>Input!H250</f>
        <v>280</v>
      </c>
      <c r="K250">
        <f>Input!I250</f>
        <v>5.8366407630999997E-2</v>
      </c>
      <c r="L250">
        <f>Input!J250</f>
        <v>25031</v>
      </c>
      <c r="M250">
        <f>Input!K250</f>
        <v>38914</v>
      </c>
      <c r="N250" s="1">
        <f>Input!L250</f>
        <v>11720118.130000001</v>
      </c>
      <c r="O250" s="1">
        <f>Input!M250</f>
        <v>12503650.189999999</v>
      </c>
      <c r="P250" s="1">
        <f>Input!N250</f>
        <v>10450294.59</v>
      </c>
      <c r="Q250" s="1">
        <f>Input!O250</f>
        <v>430181.91</v>
      </c>
      <c r="R250">
        <f>Input!P250</f>
        <v>24.43</v>
      </c>
      <c r="S250" s="1">
        <f>Input!Q250</f>
        <v>12414736.470000001</v>
      </c>
      <c r="T250" s="1">
        <f>Input!R250</f>
        <v>4955979</v>
      </c>
    </row>
    <row r="251" spans="1:20" x14ac:dyDescent="0.45">
      <c r="A251">
        <f t="shared" si="7"/>
        <v>201609</v>
      </c>
      <c r="B251">
        <f t="shared" si="8"/>
        <v>1</v>
      </c>
      <c r="C251">
        <f>Input!A251</f>
        <v>9</v>
      </c>
      <c r="D251">
        <f>Input!B251</f>
        <v>2016</v>
      </c>
      <c r="E251" t="str">
        <f>Input!C251</f>
        <v>NGrid-Upstate</v>
      </c>
      <c r="F251">
        <f>Input!D251</f>
        <v>1004</v>
      </c>
      <c r="G251">
        <f>Input!E251</f>
        <v>1500768</v>
      </c>
      <c r="H251">
        <f>Input!F251</f>
        <v>202557</v>
      </c>
      <c r="I251">
        <f>Input!G251</f>
        <v>92687</v>
      </c>
      <c r="J251">
        <f>Input!H251</f>
        <v>8809</v>
      </c>
      <c r="K251">
        <f>Input!I251</f>
        <v>0.58696614000299996</v>
      </c>
      <c r="L251">
        <f>Input!J251</f>
        <v>60404</v>
      </c>
      <c r="M251">
        <f>Input!K251</f>
        <v>4865</v>
      </c>
      <c r="N251" s="1">
        <f>Input!L251</f>
        <v>62222666.950000003</v>
      </c>
      <c r="O251" s="1">
        <f>Input!M251</f>
        <v>214868959</v>
      </c>
      <c r="P251" s="1">
        <f>Input!N251</f>
        <v>52228180</v>
      </c>
      <c r="Q251" s="1">
        <f>Input!O251</f>
        <v>9684262</v>
      </c>
      <c r="R251">
        <f>Input!P251</f>
        <v>41.46</v>
      </c>
      <c r="S251" s="1">
        <f>Input!Q251</f>
        <v>75510044</v>
      </c>
      <c r="T251" s="1">
        <f>Input!R251</f>
        <v>4992475.1900000004</v>
      </c>
    </row>
    <row r="252" spans="1:20" x14ac:dyDescent="0.45">
      <c r="A252">
        <f t="shared" si="7"/>
        <v>201609</v>
      </c>
      <c r="B252">
        <f t="shared" si="8"/>
        <v>0</v>
      </c>
      <c r="C252">
        <f>Input!A252</f>
        <v>9</v>
      </c>
      <c r="D252">
        <f>Input!B252</f>
        <v>2016</v>
      </c>
      <c r="E252" t="str">
        <f>Input!C252</f>
        <v>NYSEG</v>
      </c>
      <c r="F252">
        <f>Input!D252</f>
        <v>1005</v>
      </c>
      <c r="G252">
        <f>Input!E252</f>
        <v>991852</v>
      </c>
      <c r="H252">
        <f>Input!F252</f>
        <v>90194</v>
      </c>
      <c r="I252">
        <f>Input!G252</f>
        <v>75697</v>
      </c>
      <c r="J252">
        <f>Input!H252</f>
        <v>2992</v>
      </c>
      <c r="K252">
        <f>Input!I252</f>
        <v>0.30165790864000003</v>
      </c>
      <c r="L252">
        <f>Input!J252</f>
        <v>43818</v>
      </c>
      <c r="M252">
        <f>Input!K252</f>
        <v>3146</v>
      </c>
      <c r="N252" s="1">
        <f>Input!L252</f>
        <v>64475400</v>
      </c>
      <c r="O252" s="1">
        <f>Input!M252</f>
        <v>31089420.309999999</v>
      </c>
      <c r="P252" s="1">
        <f>Input!N252</f>
        <v>18125386.780000001</v>
      </c>
      <c r="Q252" s="1">
        <f>Input!O252</f>
        <v>1404195.42</v>
      </c>
      <c r="R252">
        <f>Input!P252</f>
        <v>65.010000000000005</v>
      </c>
      <c r="S252" s="1">
        <f>Input!Q252</f>
        <v>25204473</v>
      </c>
      <c r="T252" s="1">
        <f>Input!R252</f>
        <v>1034324.3</v>
      </c>
    </row>
    <row r="253" spans="1:20" x14ac:dyDescent="0.45">
      <c r="A253">
        <f t="shared" si="7"/>
        <v>201609</v>
      </c>
      <c r="B253">
        <f t="shared" si="8"/>
        <v>0</v>
      </c>
      <c r="C253">
        <f>Input!A253</f>
        <v>9</v>
      </c>
      <c r="D253">
        <f>Input!B253</f>
        <v>2016</v>
      </c>
      <c r="E253" t="str">
        <f>Input!C253</f>
        <v>OR</v>
      </c>
      <c r="F253">
        <f>Input!D253</f>
        <v>1006</v>
      </c>
      <c r="G253">
        <f>Input!E253</f>
        <v>199339</v>
      </c>
      <c r="H253">
        <f>Input!F253</f>
        <v>14531</v>
      </c>
      <c r="I253">
        <f>Input!G253</f>
        <v>17770</v>
      </c>
      <c r="J253">
        <f>Input!H253</f>
        <v>999</v>
      </c>
      <c r="K253">
        <f>Input!I253</f>
        <v>0.50115632164299995</v>
      </c>
      <c r="L253">
        <f>Input!J253</f>
        <v>7032</v>
      </c>
      <c r="M253">
        <f>Input!K253</f>
        <v>78</v>
      </c>
      <c r="N253" s="1">
        <f>Input!L253</f>
        <v>44799235.460000001</v>
      </c>
      <c r="O253" s="1">
        <f>Input!M253</f>
        <v>7171686.96</v>
      </c>
      <c r="P253" s="1">
        <f>Input!N253</f>
        <v>5203652</v>
      </c>
      <c r="Q253" s="1">
        <f>Input!O253</f>
        <v>654878.54</v>
      </c>
      <c r="R253">
        <f>Input!P253</f>
        <v>224.74</v>
      </c>
      <c r="S253" s="1">
        <f>Input!Q253</f>
        <v>7798878</v>
      </c>
      <c r="T253" s="1">
        <f>Input!R253</f>
        <v>255387.34</v>
      </c>
    </row>
    <row r="254" spans="1:20" x14ac:dyDescent="0.45">
      <c r="A254">
        <f t="shared" si="7"/>
        <v>201609</v>
      </c>
      <c r="B254">
        <f t="shared" si="8"/>
        <v>0</v>
      </c>
      <c r="C254">
        <f>Input!A254</f>
        <v>9</v>
      </c>
      <c r="D254">
        <f>Input!B254</f>
        <v>2016</v>
      </c>
      <c r="E254" t="str">
        <f>Input!C254</f>
        <v>PSEG</v>
      </c>
      <c r="F254" t="str">
        <f>Input!D254</f>
        <v>7497ps</v>
      </c>
      <c r="G254">
        <f>Input!E254</f>
        <v>1047832</v>
      </c>
      <c r="H254">
        <f>Input!F254</f>
        <v>111634</v>
      </c>
      <c r="I254">
        <f>Input!G254</f>
        <v>5275</v>
      </c>
      <c r="J254">
        <f>Input!H254</f>
        <v>1821</v>
      </c>
      <c r="K254">
        <f>Input!I254</f>
        <v>0.17378740103400001</v>
      </c>
      <c r="L254">
        <f>Input!J254</f>
        <v>51125</v>
      </c>
      <c r="M254">
        <f>Input!K254</f>
        <v>1737</v>
      </c>
      <c r="N254" s="1">
        <f>Input!L254</f>
        <v>249618285</v>
      </c>
      <c r="O254" s="1">
        <f>Input!M254</f>
        <v>78805503</v>
      </c>
      <c r="P254" s="1">
        <f>Input!N254</f>
        <v>4190550</v>
      </c>
      <c r="Q254" s="1">
        <f>Input!O254</f>
        <v>2675438</v>
      </c>
      <c r="R254">
        <f>Input!P254</f>
        <v>238.22</v>
      </c>
      <c r="S254" s="1">
        <f>Input!Q254</f>
        <v>59384576</v>
      </c>
      <c r="T254" s="1">
        <f>Input!R254</f>
        <v>1748152</v>
      </c>
    </row>
    <row r="255" spans="1:20" x14ac:dyDescent="0.45">
      <c r="A255">
        <f t="shared" si="7"/>
        <v>201609</v>
      </c>
      <c r="B255">
        <f t="shared" si="8"/>
        <v>0</v>
      </c>
      <c r="C255">
        <f>Input!A255</f>
        <v>9</v>
      </c>
      <c r="D255">
        <f>Input!B255</f>
        <v>2016</v>
      </c>
      <c r="E255" t="str">
        <f>Input!C255</f>
        <v>RG&amp;E</v>
      </c>
      <c r="F255">
        <f>Input!D255</f>
        <v>1007</v>
      </c>
      <c r="G255">
        <f>Input!E255</f>
        <v>622249</v>
      </c>
      <c r="H255">
        <f>Input!F255</f>
        <v>63685</v>
      </c>
      <c r="I255">
        <f>Input!G255</f>
        <v>43175</v>
      </c>
      <c r="J255">
        <f>Input!H255</f>
        <v>1638</v>
      </c>
      <c r="K255">
        <f>Input!I255</f>
        <v>0.26323867133599999</v>
      </c>
      <c r="L255">
        <f>Input!J255</f>
        <v>28767</v>
      </c>
      <c r="M255">
        <f>Input!K255</f>
        <v>2232</v>
      </c>
      <c r="N255" s="1">
        <f>Input!L255</f>
        <v>37664978</v>
      </c>
      <c r="O255" s="1">
        <f>Input!M255</f>
        <v>37220926.090000004</v>
      </c>
      <c r="P255" s="1">
        <f>Input!N255</f>
        <v>15383412.300000001</v>
      </c>
      <c r="Q255" s="1">
        <f>Input!O255</f>
        <v>1910987.32</v>
      </c>
      <c r="R255">
        <f>Input!P255</f>
        <v>60.53</v>
      </c>
      <c r="S255" s="1">
        <f>Input!Q255</f>
        <v>22635389</v>
      </c>
      <c r="T255" s="1">
        <f>Input!R255</f>
        <v>1026233.01</v>
      </c>
    </row>
    <row r="256" spans="1:20" x14ac:dyDescent="0.45">
      <c r="A256">
        <f t="shared" si="7"/>
        <v>201612</v>
      </c>
      <c r="B256">
        <f t="shared" si="8"/>
        <v>0</v>
      </c>
      <c r="C256">
        <f>Input!A256</f>
        <v>12</v>
      </c>
      <c r="D256">
        <f>Input!B256</f>
        <v>2016</v>
      </c>
      <c r="E256" t="str">
        <f>Input!C256</f>
        <v>CH</v>
      </c>
      <c r="F256">
        <f>Input!D256</f>
        <v>1001</v>
      </c>
      <c r="G256">
        <f>Input!E256</f>
        <v>260289</v>
      </c>
      <c r="H256">
        <f>Input!F256</f>
        <v>20914</v>
      </c>
      <c r="I256">
        <f>Input!G256</f>
        <v>19476</v>
      </c>
      <c r="J256">
        <f>Input!H256</f>
        <v>284</v>
      </c>
      <c r="K256">
        <f>Input!I256</f>
        <v>0.109109489836</v>
      </c>
      <c r="L256">
        <f>Input!J256</f>
        <v>4796</v>
      </c>
      <c r="M256">
        <f>Input!K256</f>
        <v>882</v>
      </c>
      <c r="N256" s="1">
        <f>Input!L256</f>
        <v>36613737</v>
      </c>
      <c r="O256" s="1">
        <f>Input!M256</f>
        <v>7809535</v>
      </c>
      <c r="P256" s="1">
        <f>Input!N256</f>
        <v>6171703</v>
      </c>
      <c r="Q256" s="1">
        <f>Input!O256</f>
        <v>246598</v>
      </c>
      <c r="R256">
        <f>Input!P256</f>
        <v>140.66999999999999</v>
      </c>
      <c r="S256" s="1">
        <f>Input!Q256</f>
        <v>8233729</v>
      </c>
      <c r="T256" s="1">
        <f>Input!R256</f>
        <v>982133</v>
      </c>
    </row>
    <row r="257" spans="1:20" x14ac:dyDescent="0.45">
      <c r="A257">
        <f t="shared" si="7"/>
        <v>201612</v>
      </c>
      <c r="B257">
        <f t="shared" si="8"/>
        <v>0</v>
      </c>
      <c r="C257">
        <f>Input!A257</f>
        <v>12</v>
      </c>
      <c r="D257">
        <f>Input!B257</f>
        <v>2016</v>
      </c>
      <c r="E257" t="str">
        <f>Input!C257</f>
        <v>CE</v>
      </c>
      <c r="F257">
        <f>Input!D257</f>
        <v>1002</v>
      </c>
      <c r="G257">
        <f>Input!E257</f>
        <v>2939988</v>
      </c>
      <c r="H257">
        <f>Input!F257</f>
        <v>325097</v>
      </c>
      <c r="I257">
        <f>Input!G257</f>
        <v>192247</v>
      </c>
      <c r="J257">
        <f>Input!H257</f>
        <v>3359</v>
      </c>
      <c r="K257">
        <f>Input!I257</f>
        <v>0.11425216701599999</v>
      </c>
      <c r="L257">
        <f>Input!J257</f>
        <v>145091</v>
      </c>
      <c r="M257">
        <f>Input!K257</f>
        <v>7241</v>
      </c>
      <c r="N257" s="1">
        <f>Input!L257</f>
        <v>323467277.24000001</v>
      </c>
      <c r="O257" s="1">
        <f>Input!M257</f>
        <v>265126656.28</v>
      </c>
      <c r="P257" s="1">
        <f>Input!N257</f>
        <v>77476995.349999994</v>
      </c>
      <c r="Q257" s="1">
        <f>Input!O257</f>
        <v>3783000</v>
      </c>
      <c r="R257">
        <f>Input!P257</f>
        <v>110.02</v>
      </c>
      <c r="S257" s="1">
        <f>Input!Q257</f>
        <v>84254906.269999996</v>
      </c>
      <c r="T257" s="1">
        <f>Input!R257</f>
        <v>3356735.14</v>
      </c>
    </row>
    <row r="258" spans="1:20" x14ac:dyDescent="0.45">
      <c r="A258">
        <f t="shared" si="7"/>
        <v>201612</v>
      </c>
      <c r="B258">
        <f t="shared" si="8"/>
        <v>1</v>
      </c>
      <c r="C258">
        <f>Input!A258</f>
        <v>12</v>
      </c>
      <c r="D258">
        <f>Input!B258</f>
        <v>2016</v>
      </c>
      <c r="E258" t="str">
        <f>Input!C258</f>
        <v>NGrid-LI</v>
      </c>
      <c r="F258">
        <f>Input!D258</f>
        <v>1003</v>
      </c>
      <c r="G258">
        <f>Input!E258</f>
        <v>504359</v>
      </c>
      <c r="H258">
        <f>Input!F258</f>
        <v>39909</v>
      </c>
      <c r="I258">
        <f>Input!G258</f>
        <v>17866</v>
      </c>
      <c r="J258">
        <f>Input!H258</f>
        <v>56</v>
      </c>
      <c r="K258">
        <f>Input!I258</f>
        <v>1.1103202283E-2</v>
      </c>
      <c r="L258">
        <f>Input!J258</f>
        <v>5834</v>
      </c>
      <c r="M258">
        <f>Input!K258</f>
        <v>774</v>
      </c>
      <c r="N258" s="1">
        <f>Input!L258</f>
        <v>66618702.369999997</v>
      </c>
      <c r="O258" s="1">
        <f>Input!M258</f>
        <v>19915063</v>
      </c>
      <c r="P258" s="1">
        <f>Input!N258</f>
        <v>4079664</v>
      </c>
      <c r="Q258" s="1">
        <f>Input!O258</f>
        <v>29426</v>
      </c>
      <c r="R258">
        <f>Input!P258</f>
        <v>132.09</v>
      </c>
      <c r="S258" s="1">
        <f>Input!Q258</f>
        <v>6846405</v>
      </c>
      <c r="T258" s="1">
        <f>Input!R258</f>
        <v>271142.33</v>
      </c>
    </row>
    <row r="259" spans="1:20" x14ac:dyDescent="0.45">
      <c r="A259">
        <f t="shared" ref="A259:A322" si="9">D259*100+C259</f>
        <v>201612</v>
      </c>
      <c r="B259">
        <f t="shared" si="8"/>
        <v>1</v>
      </c>
      <c r="C259">
        <f>Input!A259</f>
        <v>12</v>
      </c>
      <c r="D259">
        <f>Input!B259</f>
        <v>2016</v>
      </c>
      <c r="E259" t="str">
        <f>Input!C259</f>
        <v>NGrid-NY</v>
      </c>
      <c r="F259">
        <f>Input!D259</f>
        <v>3010</v>
      </c>
      <c r="G259">
        <f>Input!E259</f>
        <v>969071</v>
      </c>
      <c r="H259">
        <f>Input!F259</f>
        <v>140598</v>
      </c>
      <c r="I259">
        <f>Input!G259</f>
        <v>58356</v>
      </c>
      <c r="J259">
        <f>Input!H259</f>
        <v>1959</v>
      </c>
      <c r="K259">
        <f>Input!I259</f>
        <v>0.20215237067299999</v>
      </c>
      <c r="L259">
        <f>Input!J259</f>
        <v>19620</v>
      </c>
      <c r="M259">
        <f>Input!K259</f>
        <v>5186</v>
      </c>
      <c r="N259" s="1">
        <f>Input!L259</f>
        <v>93023287.849999994</v>
      </c>
      <c r="O259" s="1">
        <f>Input!M259</f>
        <v>47639539</v>
      </c>
      <c r="P259" s="1">
        <f>Input!N259</f>
        <v>25789354</v>
      </c>
      <c r="Q259" s="1">
        <f>Input!O259</f>
        <v>540901</v>
      </c>
      <c r="R259">
        <f>Input!P259</f>
        <v>95.99</v>
      </c>
      <c r="S259" s="1">
        <f>Input!Q259</f>
        <v>18753891</v>
      </c>
      <c r="T259" s="1">
        <f>Input!R259</f>
        <v>976804.92</v>
      </c>
    </row>
    <row r="260" spans="1:20" x14ac:dyDescent="0.45">
      <c r="A260">
        <f t="shared" si="9"/>
        <v>201612</v>
      </c>
      <c r="B260">
        <f t="shared" si="8"/>
        <v>0</v>
      </c>
      <c r="C260">
        <f>Input!A260</f>
        <v>12</v>
      </c>
      <c r="D260">
        <f>Input!B260</f>
        <v>2016</v>
      </c>
      <c r="E260" t="str">
        <f>Input!C260</f>
        <v>NFG</v>
      </c>
      <c r="F260">
        <f>Input!D260</f>
        <v>3120</v>
      </c>
      <c r="G260">
        <f>Input!E260</f>
        <v>482597</v>
      </c>
      <c r="H260">
        <f>Input!F260</f>
        <v>32763</v>
      </c>
      <c r="I260">
        <f>Input!G260</f>
        <v>0</v>
      </c>
      <c r="J260">
        <f>Input!H260</f>
        <v>0</v>
      </c>
      <c r="K260">
        <f>Input!I260</f>
        <v>0</v>
      </c>
      <c r="L260">
        <f>Input!J260</f>
        <v>19395</v>
      </c>
      <c r="M260">
        <f>Input!K260</f>
        <v>17802</v>
      </c>
      <c r="N260" s="1">
        <f>Input!L260</f>
        <v>32188638.780000001</v>
      </c>
      <c r="O260" s="1">
        <f>Input!M260</f>
        <v>13528271.34</v>
      </c>
      <c r="P260" s="1">
        <f>Input!N260</f>
        <v>0</v>
      </c>
      <c r="Q260" s="1">
        <f>Input!O260</f>
        <v>0</v>
      </c>
      <c r="R260">
        <f>Input!P260</f>
        <v>66.7</v>
      </c>
      <c r="S260" s="1">
        <f>Input!Q260</f>
        <v>7919572.4100000001</v>
      </c>
      <c r="T260" s="1">
        <f>Input!R260</f>
        <v>-224067.35</v>
      </c>
    </row>
    <row r="261" spans="1:20" x14ac:dyDescent="0.45">
      <c r="A261">
        <f t="shared" si="9"/>
        <v>201612</v>
      </c>
      <c r="B261">
        <f t="shared" si="8"/>
        <v>0</v>
      </c>
      <c r="C261">
        <f>Input!A261</f>
        <v>12</v>
      </c>
      <c r="D261">
        <f>Input!B261</f>
        <v>2016</v>
      </c>
      <c r="E261" t="str">
        <f>Input!C261</f>
        <v>NYSEG</v>
      </c>
      <c r="F261">
        <f>Input!D261</f>
        <v>1005</v>
      </c>
      <c r="G261">
        <f>Input!E261</f>
        <v>1004699</v>
      </c>
      <c r="H261">
        <f>Input!F261</f>
        <v>84686</v>
      </c>
      <c r="I261">
        <f>Input!G261</f>
        <v>75360</v>
      </c>
      <c r="J261">
        <f>Input!H261</f>
        <v>218</v>
      </c>
      <c r="K261">
        <f>Input!I261</f>
        <v>2.1698040905999999E-2</v>
      </c>
      <c r="L261">
        <f>Input!J261</f>
        <v>42937</v>
      </c>
      <c r="M261">
        <f>Input!K261</f>
        <v>3076</v>
      </c>
      <c r="N261" s="1">
        <f>Input!L261</f>
        <v>84106343</v>
      </c>
      <c r="O261" s="1">
        <f>Input!M261</f>
        <v>30263043.440000001</v>
      </c>
      <c r="P261" s="1">
        <f>Input!N261</f>
        <v>18345265.649999999</v>
      </c>
      <c r="Q261" s="1">
        <f>Input!O261</f>
        <v>136369.14000000001</v>
      </c>
      <c r="R261">
        <f>Input!P261</f>
        <v>83.71</v>
      </c>
      <c r="S261" s="1">
        <f>Input!Q261</f>
        <v>23869669</v>
      </c>
      <c r="T261" s="1">
        <f>Input!R261</f>
        <v>904759.3</v>
      </c>
    </row>
    <row r="262" spans="1:20" x14ac:dyDescent="0.45">
      <c r="A262">
        <f t="shared" si="9"/>
        <v>201612</v>
      </c>
      <c r="B262">
        <f t="shared" si="8"/>
        <v>0</v>
      </c>
      <c r="C262">
        <f>Input!A262</f>
        <v>12</v>
      </c>
      <c r="D262">
        <f>Input!B262</f>
        <v>2016</v>
      </c>
      <c r="E262" t="str">
        <f>Input!C262</f>
        <v>OR</v>
      </c>
      <c r="F262">
        <f>Input!D262</f>
        <v>1006</v>
      </c>
      <c r="G262">
        <f>Input!E262</f>
        <v>199717</v>
      </c>
      <c r="H262">
        <f>Input!F262</f>
        <v>15084</v>
      </c>
      <c r="I262">
        <f>Input!G262</f>
        <v>16182</v>
      </c>
      <c r="J262">
        <f>Input!H262</f>
        <v>289</v>
      </c>
      <c r="K262">
        <f>Input!I262</f>
        <v>0.14470475723099999</v>
      </c>
      <c r="L262">
        <f>Input!J262</f>
        <v>6740</v>
      </c>
      <c r="M262">
        <f>Input!K262</f>
        <v>167</v>
      </c>
      <c r="N262" s="1">
        <f>Input!L262</f>
        <v>46904484.240000002</v>
      </c>
      <c r="O262" s="1">
        <f>Input!M262</f>
        <v>6895546.9500000002</v>
      </c>
      <c r="P262" s="1">
        <f>Input!N262</f>
        <v>4164501</v>
      </c>
      <c r="Q262" s="1">
        <f>Input!O262</f>
        <v>190499.49</v>
      </c>
      <c r="R262">
        <f>Input!P262</f>
        <v>234.85</v>
      </c>
      <c r="S262" s="1">
        <f>Input!Q262</f>
        <v>7292563</v>
      </c>
      <c r="T262" s="1">
        <f>Input!R262</f>
        <v>474451.81</v>
      </c>
    </row>
    <row r="263" spans="1:20" x14ac:dyDescent="0.45">
      <c r="A263">
        <f t="shared" si="9"/>
        <v>201612</v>
      </c>
      <c r="B263">
        <f t="shared" si="8"/>
        <v>0</v>
      </c>
      <c r="C263">
        <f>Input!A263</f>
        <v>12</v>
      </c>
      <c r="D263">
        <f>Input!B263</f>
        <v>2016</v>
      </c>
      <c r="E263" t="str">
        <f>Input!C263</f>
        <v>PSEG</v>
      </c>
      <c r="F263" t="str">
        <f>Input!D263</f>
        <v>7497ps</v>
      </c>
      <c r="G263">
        <f>Input!E263</f>
        <v>1047199</v>
      </c>
      <c r="H263">
        <f>Input!F263</f>
        <v>125974</v>
      </c>
      <c r="I263">
        <f>Input!G263</f>
        <v>5884</v>
      </c>
      <c r="J263">
        <f>Input!H263</f>
        <v>515</v>
      </c>
      <c r="K263">
        <f>Input!I263</f>
        <v>4.9178809375999999E-2</v>
      </c>
      <c r="L263">
        <f>Input!J263</f>
        <v>57025</v>
      </c>
      <c r="M263">
        <f>Input!K263</f>
        <v>2039</v>
      </c>
      <c r="N263" s="1">
        <f>Input!L263</f>
        <v>127403600</v>
      </c>
      <c r="O263" s="1">
        <f>Input!M263</f>
        <v>86174801</v>
      </c>
      <c r="P263" s="1">
        <f>Input!N263</f>
        <v>4795221</v>
      </c>
      <c r="Q263" s="1">
        <f>Input!O263</f>
        <v>646854</v>
      </c>
      <c r="R263">
        <f>Input!P263</f>
        <v>121.66</v>
      </c>
      <c r="S263" s="1">
        <f>Input!Q263</f>
        <v>64100927</v>
      </c>
      <c r="T263" s="1">
        <f>Input!R263</f>
        <v>1855797</v>
      </c>
    </row>
    <row r="264" spans="1:20" x14ac:dyDescent="0.45">
      <c r="A264">
        <f t="shared" si="9"/>
        <v>201612</v>
      </c>
      <c r="B264">
        <f t="shared" si="8"/>
        <v>0</v>
      </c>
      <c r="C264">
        <f>Input!A264</f>
        <v>12</v>
      </c>
      <c r="D264">
        <f>Input!B264</f>
        <v>2016</v>
      </c>
      <c r="E264" t="str">
        <f>Input!C264</f>
        <v>RG&amp;E</v>
      </c>
      <c r="F264">
        <f>Input!D264</f>
        <v>1007</v>
      </c>
      <c r="G264">
        <f>Input!E264</f>
        <v>624708</v>
      </c>
      <c r="H264">
        <f>Input!F264</f>
        <v>60117</v>
      </c>
      <c r="I264">
        <f>Input!G264</f>
        <v>42858</v>
      </c>
      <c r="J264">
        <f>Input!H264</f>
        <v>256</v>
      </c>
      <c r="K264">
        <f>Input!I264</f>
        <v>4.0979145457000002E-2</v>
      </c>
      <c r="L264">
        <f>Input!J264</f>
        <v>27910</v>
      </c>
      <c r="M264">
        <f>Input!K264</f>
        <v>2206</v>
      </c>
      <c r="N264" s="1">
        <f>Input!L264</f>
        <v>49268309</v>
      </c>
      <c r="O264" s="1">
        <f>Input!M264</f>
        <v>35832228.299999997</v>
      </c>
      <c r="P264" s="1">
        <f>Input!N264</f>
        <v>15989058.550000001</v>
      </c>
      <c r="Q264" s="1">
        <f>Input!O264</f>
        <v>318530.62</v>
      </c>
      <c r="R264">
        <f>Input!P264</f>
        <v>78.87</v>
      </c>
      <c r="S264" s="1">
        <f>Input!Q264</f>
        <v>21270039</v>
      </c>
      <c r="T264" s="1">
        <f>Input!R264</f>
        <v>749840.32</v>
      </c>
    </row>
    <row r="265" spans="1:20" x14ac:dyDescent="0.45">
      <c r="A265">
        <f t="shared" si="9"/>
        <v>201612</v>
      </c>
      <c r="B265">
        <f t="shared" si="8"/>
        <v>1</v>
      </c>
      <c r="C265">
        <f>Input!A265</f>
        <v>12</v>
      </c>
      <c r="D265">
        <f>Input!B265</f>
        <v>2016</v>
      </c>
      <c r="E265" t="str">
        <f>Input!C265</f>
        <v>NGrid-Upstate</v>
      </c>
      <c r="F265">
        <f>Input!D265</f>
        <v>1004</v>
      </c>
      <c r="G265">
        <f>Input!E265</f>
        <v>1482686</v>
      </c>
      <c r="H265">
        <f>Input!F265</f>
        <v>214840</v>
      </c>
      <c r="I265">
        <f>Input!G265</f>
        <v>78561</v>
      </c>
      <c r="J265">
        <f>Input!H265</f>
        <v>340</v>
      </c>
      <c r="K265">
        <f>Input!I265</f>
        <v>2.2931355660999998E-2</v>
      </c>
      <c r="L265">
        <f>Input!J265</f>
        <v>55575</v>
      </c>
      <c r="M265">
        <f>Input!K265</f>
        <v>5449</v>
      </c>
      <c r="N265" s="1">
        <f>Input!L265</f>
        <v>170195313.91999999</v>
      </c>
      <c r="O265" s="1">
        <f>Input!M265</f>
        <v>210322617</v>
      </c>
      <c r="P265" s="1">
        <f>Input!N265</f>
        <v>43375139</v>
      </c>
      <c r="Q265" s="1">
        <f>Input!O265</f>
        <v>389033</v>
      </c>
      <c r="R265">
        <f>Input!P265</f>
        <v>114.79</v>
      </c>
      <c r="S265" s="1">
        <f>Input!Q265</f>
        <v>69558769</v>
      </c>
      <c r="T265" s="1">
        <f>Input!R265</f>
        <v>5158876.45</v>
      </c>
    </row>
    <row r="266" spans="1:20" x14ac:dyDescent="0.45">
      <c r="A266">
        <f t="shared" si="9"/>
        <v>201703</v>
      </c>
      <c r="B266">
        <f t="shared" ref="B266:B329" si="10">IF(E266="Ngrid-LI",1,IF(E266="Ngrid-NY",1,IF(E266="NGrid-Upstate",1,0)))</f>
        <v>0</v>
      </c>
      <c r="C266">
        <f>Input!A266</f>
        <v>3</v>
      </c>
      <c r="D266">
        <f>Input!B266</f>
        <v>2017</v>
      </c>
      <c r="E266" t="str">
        <f>Input!C266</f>
        <v>CH</v>
      </c>
      <c r="F266">
        <f>Input!D266</f>
        <v>1001</v>
      </c>
      <c r="G266">
        <f>Input!E266</f>
        <v>267566</v>
      </c>
      <c r="H266">
        <f>Input!F266</f>
        <v>20583</v>
      </c>
      <c r="I266">
        <f>Input!G266</f>
        <v>19625</v>
      </c>
      <c r="J266">
        <f>Input!H266</f>
        <v>481</v>
      </c>
      <c r="K266">
        <f>Input!I266</f>
        <v>0.179768729958</v>
      </c>
      <c r="L266">
        <f>Input!J266</f>
        <v>4564</v>
      </c>
      <c r="M266">
        <f>Input!K266</f>
        <v>814</v>
      </c>
      <c r="N266" s="1">
        <f>Input!L266</f>
        <v>34058290</v>
      </c>
      <c r="O266" s="1">
        <f>Input!M266</f>
        <v>8007985</v>
      </c>
      <c r="P266" s="1">
        <f>Input!N266</f>
        <v>7642294</v>
      </c>
      <c r="Q266" s="1">
        <f>Input!O266</f>
        <v>376054</v>
      </c>
      <c r="R266">
        <f>Input!P266</f>
        <v>127.29</v>
      </c>
      <c r="S266" s="1">
        <f>Input!Q266</f>
        <v>8148817</v>
      </c>
      <c r="T266" s="1">
        <f>Input!R266</f>
        <v>410780</v>
      </c>
    </row>
    <row r="267" spans="1:20" x14ac:dyDescent="0.45">
      <c r="A267">
        <f t="shared" si="9"/>
        <v>201703</v>
      </c>
      <c r="B267">
        <f t="shared" si="10"/>
        <v>0</v>
      </c>
      <c r="C267">
        <f>Input!A267</f>
        <v>3</v>
      </c>
      <c r="D267">
        <f>Input!B267</f>
        <v>2017</v>
      </c>
      <c r="E267" t="str">
        <f>Input!C267</f>
        <v>CE</v>
      </c>
      <c r="F267">
        <f>Input!D267</f>
        <v>1002</v>
      </c>
      <c r="G267">
        <f>Input!E267</f>
        <v>2945351</v>
      </c>
      <c r="H267">
        <f>Input!F267</f>
        <v>312604</v>
      </c>
      <c r="I267">
        <f>Input!G267</f>
        <v>182368</v>
      </c>
      <c r="J267">
        <f>Input!H267</f>
        <v>4047</v>
      </c>
      <c r="K267">
        <f>Input!I267</f>
        <v>0.137402978457</v>
      </c>
      <c r="L267">
        <f>Input!J267</f>
        <v>142611</v>
      </c>
      <c r="M267">
        <f>Input!K267</f>
        <v>6114</v>
      </c>
      <c r="N267" s="1">
        <f>Input!L267</f>
        <v>338272567.88999999</v>
      </c>
      <c r="O267" s="1">
        <f>Input!M267</f>
        <v>262045784.21000001</v>
      </c>
      <c r="P267" s="1">
        <f>Input!N267</f>
        <v>79906090.219999999</v>
      </c>
      <c r="Q267" s="1">
        <f>Input!O267</f>
        <v>4762000</v>
      </c>
      <c r="R267">
        <f>Input!P267</f>
        <v>114.85</v>
      </c>
      <c r="S267" s="1">
        <f>Input!Q267</f>
        <v>85887851.079999998</v>
      </c>
      <c r="T267" s="1">
        <f>Input!R267</f>
        <v>2295389.5099999998</v>
      </c>
    </row>
    <row r="268" spans="1:20" x14ac:dyDescent="0.45">
      <c r="A268">
        <f t="shared" si="9"/>
        <v>201703</v>
      </c>
      <c r="B268">
        <f t="shared" si="10"/>
        <v>1</v>
      </c>
      <c r="C268">
        <f>Input!A268</f>
        <v>3</v>
      </c>
      <c r="D268">
        <f>Input!B268</f>
        <v>2017</v>
      </c>
      <c r="E268" t="str">
        <f>Input!C268</f>
        <v>NGrid-LI</v>
      </c>
      <c r="F268">
        <f>Input!D268</f>
        <v>1003</v>
      </c>
      <c r="G268">
        <f>Input!E268</f>
        <v>509891</v>
      </c>
      <c r="H268">
        <f>Input!F268</f>
        <v>40542</v>
      </c>
      <c r="I268">
        <f>Input!G268</f>
        <v>22712</v>
      </c>
      <c r="J268">
        <f>Input!H268</f>
        <v>272</v>
      </c>
      <c r="K268">
        <f>Input!I268</f>
        <v>5.3344734462999997E-2</v>
      </c>
      <c r="L268">
        <f>Input!J268</f>
        <v>5972</v>
      </c>
      <c r="M268">
        <f>Input!K268</f>
        <v>612</v>
      </c>
      <c r="N268" s="1">
        <f>Input!L268</f>
        <v>86434781.459999993</v>
      </c>
      <c r="O268" s="1">
        <f>Input!M268</f>
        <v>21737580</v>
      </c>
      <c r="P268" s="1">
        <f>Input!N268</f>
        <v>8187950</v>
      </c>
      <c r="Q268" s="1">
        <f>Input!O268</f>
        <v>253809</v>
      </c>
      <c r="R268">
        <f>Input!P268</f>
        <v>169.52</v>
      </c>
      <c r="S268" s="1">
        <f>Input!Q268</f>
        <v>6698008</v>
      </c>
      <c r="T268" s="1">
        <f>Input!R268</f>
        <v>218508.9</v>
      </c>
    </row>
    <row r="269" spans="1:20" x14ac:dyDescent="0.45">
      <c r="A269">
        <f t="shared" si="9"/>
        <v>201703</v>
      </c>
      <c r="B269">
        <f t="shared" si="10"/>
        <v>1</v>
      </c>
      <c r="C269">
        <f>Input!A269</f>
        <v>3</v>
      </c>
      <c r="D269">
        <f>Input!B269</f>
        <v>2017</v>
      </c>
      <c r="E269" t="str">
        <f>Input!C269</f>
        <v>NGrid-NY</v>
      </c>
      <c r="F269">
        <f>Input!D269</f>
        <v>3010</v>
      </c>
      <c r="G269">
        <f>Input!E269</f>
        <v>991346</v>
      </c>
      <c r="H269">
        <f>Input!F269</f>
        <v>129069</v>
      </c>
      <c r="I269">
        <f>Input!G269</f>
        <v>71521</v>
      </c>
      <c r="J269">
        <f>Input!H269</f>
        <v>2050</v>
      </c>
      <c r="K269">
        <f>Input!I269</f>
        <v>0.206789556825</v>
      </c>
      <c r="L269">
        <f>Input!J269</f>
        <v>20902</v>
      </c>
      <c r="M269">
        <f>Input!K269</f>
        <v>4093</v>
      </c>
      <c r="N269" s="1">
        <f>Input!L269</f>
        <v>138491430.97999999</v>
      </c>
      <c r="O269" s="1">
        <f>Input!M269</f>
        <v>51574177</v>
      </c>
      <c r="P269" s="1">
        <f>Input!N269</f>
        <v>42834353</v>
      </c>
      <c r="Q269" s="1">
        <f>Input!O269</f>
        <v>826203</v>
      </c>
      <c r="R269">
        <f>Input!P269</f>
        <v>139.69999999999999</v>
      </c>
      <c r="S269" s="1">
        <f>Input!Q269</f>
        <v>19391410</v>
      </c>
      <c r="T269" s="1">
        <f>Input!R269</f>
        <v>409320.6</v>
      </c>
    </row>
    <row r="270" spans="1:20" x14ac:dyDescent="0.45">
      <c r="A270">
        <f t="shared" si="9"/>
        <v>201703</v>
      </c>
      <c r="B270">
        <f t="shared" si="10"/>
        <v>0</v>
      </c>
      <c r="C270">
        <f>Input!A270</f>
        <v>3</v>
      </c>
      <c r="D270">
        <f>Input!B270</f>
        <v>2017</v>
      </c>
      <c r="E270" t="str">
        <f>Input!C270</f>
        <v>NFG</v>
      </c>
      <c r="F270">
        <f>Input!D270</f>
        <v>3120</v>
      </c>
      <c r="G270">
        <f>Input!E270</f>
        <v>484086</v>
      </c>
      <c r="H270">
        <f>Input!F270</f>
        <v>26441</v>
      </c>
      <c r="I270">
        <f>Input!G270</f>
        <v>38330</v>
      </c>
      <c r="J270">
        <f>Input!H270</f>
        <v>0</v>
      </c>
      <c r="K270">
        <f>Input!I270</f>
        <v>0</v>
      </c>
      <c r="L270">
        <f>Input!J270</f>
        <v>36500</v>
      </c>
      <c r="M270">
        <f>Input!K270</f>
        <v>8301</v>
      </c>
      <c r="N270" s="1">
        <f>Input!L270</f>
        <v>40744830.399999999</v>
      </c>
      <c r="O270" s="1">
        <f>Input!M270</f>
        <v>14722095.09</v>
      </c>
      <c r="P270" s="1">
        <f>Input!N270</f>
        <v>14604539.699999999</v>
      </c>
      <c r="Q270" s="1">
        <f>Input!O270</f>
        <v>0</v>
      </c>
      <c r="R270">
        <f>Input!P270</f>
        <v>84.17</v>
      </c>
      <c r="S270" s="1">
        <f>Input!Q270</f>
        <v>10879440.960000001</v>
      </c>
      <c r="T270" s="1">
        <f>Input!R270</f>
        <v>134984.01</v>
      </c>
    </row>
    <row r="271" spans="1:20" x14ac:dyDescent="0.45">
      <c r="A271">
        <f t="shared" si="9"/>
        <v>201703</v>
      </c>
      <c r="B271">
        <f t="shared" si="10"/>
        <v>1</v>
      </c>
      <c r="C271">
        <f>Input!A271</f>
        <v>3</v>
      </c>
      <c r="D271">
        <f>Input!B271</f>
        <v>2017</v>
      </c>
      <c r="E271" t="str">
        <f>Input!C271</f>
        <v>NGrid-Upstate</v>
      </c>
      <c r="F271">
        <f>Input!D271</f>
        <v>1004</v>
      </c>
      <c r="G271">
        <f>Input!E271</f>
        <v>1480220</v>
      </c>
      <c r="H271">
        <f>Input!F271</f>
        <v>186773</v>
      </c>
      <c r="I271">
        <f>Input!G271</f>
        <v>83565</v>
      </c>
      <c r="J271">
        <f>Input!H271</f>
        <v>1560</v>
      </c>
      <c r="K271">
        <f>Input!I271</f>
        <v>0.105389739363</v>
      </c>
      <c r="L271">
        <f>Input!J271</f>
        <v>54722</v>
      </c>
      <c r="M271">
        <f>Input!K271</f>
        <v>4581</v>
      </c>
      <c r="N271" s="1">
        <f>Input!L271</f>
        <v>184369865.75999999</v>
      </c>
      <c r="O271" s="1">
        <f>Input!M271</f>
        <v>207105730</v>
      </c>
      <c r="P271" s="1">
        <f>Input!N271</f>
        <v>49132696</v>
      </c>
      <c r="Q271" s="1">
        <f>Input!O271</f>
        <v>2539391</v>
      </c>
      <c r="R271">
        <f>Input!P271</f>
        <v>124.56</v>
      </c>
      <c r="S271" s="1">
        <f>Input!Q271</f>
        <v>68936451</v>
      </c>
      <c r="T271" s="1">
        <f>Input!R271</f>
        <v>1538297.22</v>
      </c>
    </row>
    <row r="272" spans="1:20" x14ac:dyDescent="0.45">
      <c r="A272">
        <f t="shared" si="9"/>
        <v>201703</v>
      </c>
      <c r="B272">
        <f t="shared" si="10"/>
        <v>0</v>
      </c>
      <c r="C272">
        <f>Input!A272</f>
        <v>3</v>
      </c>
      <c r="D272">
        <f>Input!B272</f>
        <v>2017</v>
      </c>
      <c r="E272" t="str">
        <f>Input!C272</f>
        <v>NYSEG</v>
      </c>
      <c r="F272">
        <f>Input!D272</f>
        <v>1005</v>
      </c>
      <c r="G272">
        <f>Input!E272</f>
        <v>1005619</v>
      </c>
      <c r="H272">
        <f>Input!F272</f>
        <v>87372</v>
      </c>
      <c r="I272">
        <f>Input!G272</f>
        <v>80961</v>
      </c>
      <c r="J272">
        <f>Input!H272</f>
        <v>625</v>
      </c>
      <c r="K272">
        <f>Input!I272</f>
        <v>6.2150774796000001E-2</v>
      </c>
      <c r="L272">
        <f>Input!J272</f>
        <v>42032</v>
      </c>
      <c r="M272">
        <f>Input!K272</f>
        <v>2480</v>
      </c>
      <c r="N272" s="1">
        <f>Input!L272</f>
        <v>93269419.819999993</v>
      </c>
      <c r="O272" s="1">
        <f>Input!M272</f>
        <v>28213586</v>
      </c>
      <c r="P272" s="1">
        <f>Input!N272</f>
        <v>22317380.07</v>
      </c>
      <c r="Q272" s="1">
        <f>Input!O272</f>
        <v>363240.45</v>
      </c>
      <c r="R272">
        <f>Input!P272</f>
        <v>92.75</v>
      </c>
      <c r="S272" s="1">
        <f>Input!Q272</f>
        <v>23814047.850000001</v>
      </c>
      <c r="T272" s="1">
        <f>Input!R272</f>
        <v>277331</v>
      </c>
    </row>
    <row r="273" spans="1:20" x14ac:dyDescent="0.45">
      <c r="A273">
        <f t="shared" si="9"/>
        <v>201703</v>
      </c>
      <c r="B273">
        <f t="shared" si="10"/>
        <v>0</v>
      </c>
      <c r="C273">
        <f>Input!A273</f>
        <v>3</v>
      </c>
      <c r="D273">
        <f>Input!B273</f>
        <v>2017</v>
      </c>
      <c r="E273" t="str">
        <f>Input!C273</f>
        <v>OR</v>
      </c>
      <c r="F273">
        <f>Input!D273</f>
        <v>1006</v>
      </c>
      <c r="G273">
        <f>Input!E273</f>
        <v>200203</v>
      </c>
      <c r="H273">
        <f>Input!F273</f>
        <v>16036</v>
      </c>
      <c r="I273">
        <f>Input!G273</f>
        <v>15770</v>
      </c>
      <c r="J273">
        <f>Input!H273</f>
        <v>294</v>
      </c>
      <c r="K273">
        <f>Input!I273</f>
        <v>0.14685094629000001</v>
      </c>
      <c r="L273">
        <f>Input!J273</f>
        <v>6805</v>
      </c>
      <c r="M273">
        <f>Input!K273</f>
        <v>-129</v>
      </c>
      <c r="N273" s="1">
        <f>Input!L273</f>
        <v>48430147.340000004</v>
      </c>
      <c r="O273" s="1">
        <f>Input!M273</f>
        <v>8223252.3600000003</v>
      </c>
      <c r="P273" s="1">
        <f>Input!N273</f>
        <v>5469877</v>
      </c>
      <c r="Q273" s="1">
        <f>Input!O273</f>
        <v>277528.38</v>
      </c>
      <c r="R273">
        <f>Input!P273</f>
        <v>241.91</v>
      </c>
      <c r="S273" s="1">
        <f>Input!Q273</f>
        <v>7726281</v>
      </c>
      <c r="T273" s="1">
        <f>Input!R273</f>
        <v>-9548.89</v>
      </c>
    </row>
    <row r="274" spans="1:20" x14ac:dyDescent="0.45">
      <c r="A274">
        <f t="shared" si="9"/>
        <v>201703</v>
      </c>
      <c r="B274">
        <f t="shared" si="10"/>
        <v>0</v>
      </c>
      <c r="C274">
        <f>Input!A274</f>
        <v>3</v>
      </c>
      <c r="D274">
        <f>Input!B274</f>
        <v>2017</v>
      </c>
      <c r="E274" t="str">
        <f>Input!C274</f>
        <v>RG&amp;E</v>
      </c>
      <c r="F274">
        <f>Input!D274</f>
        <v>1007</v>
      </c>
      <c r="G274">
        <f>Input!E274</f>
        <v>625289</v>
      </c>
      <c r="H274">
        <f>Input!F274</f>
        <v>58951</v>
      </c>
      <c r="I274">
        <f>Input!G274</f>
        <v>47981</v>
      </c>
      <c r="J274">
        <f>Input!H274</f>
        <v>444</v>
      </c>
      <c r="K274">
        <f>Input!I274</f>
        <v>7.1007166285999998E-2</v>
      </c>
      <c r="L274">
        <f>Input!J274</f>
        <v>28213</v>
      </c>
      <c r="M274">
        <f>Input!K274</f>
        <v>1919</v>
      </c>
      <c r="N274" s="1">
        <f>Input!L274</f>
        <v>59983052.659999996</v>
      </c>
      <c r="O274" s="1">
        <f>Input!M274</f>
        <v>34077013</v>
      </c>
      <c r="P274" s="1">
        <f>Input!N274</f>
        <v>19443128.48</v>
      </c>
      <c r="Q274" s="1">
        <f>Input!O274</f>
        <v>680623.31</v>
      </c>
      <c r="R274">
        <f>Input!P274</f>
        <v>95.93</v>
      </c>
      <c r="S274" s="1">
        <f>Input!Q274</f>
        <v>21955671.23</v>
      </c>
      <c r="T274" s="1">
        <f>Input!R274</f>
        <v>229629</v>
      </c>
    </row>
    <row r="275" spans="1:20" x14ac:dyDescent="0.45">
      <c r="A275">
        <f t="shared" si="9"/>
        <v>201703</v>
      </c>
      <c r="B275">
        <f t="shared" si="10"/>
        <v>0</v>
      </c>
      <c r="C275">
        <f>Input!A275</f>
        <v>3</v>
      </c>
      <c r="D275">
        <f>Input!B275</f>
        <v>2017</v>
      </c>
      <c r="E275" t="str">
        <f>Input!C275</f>
        <v>PSEG</v>
      </c>
      <c r="F275" t="str">
        <f>Input!D275</f>
        <v>7497ps</v>
      </c>
      <c r="G275">
        <f>Input!E275</f>
        <v>1047497</v>
      </c>
      <c r="H275">
        <f>Input!F275</f>
        <v>112885</v>
      </c>
      <c r="I275">
        <f>Input!G275</f>
        <v>5336</v>
      </c>
      <c r="J275">
        <f>Input!H275</f>
        <v>700</v>
      </c>
      <c r="K275">
        <f>Input!I275</f>
        <v>6.6825967043000006E-2</v>
      </c>
      <c r="L275">
        <f>Input!J275</f>
        <v>55031</v>
      </c>
      <c r="M275">
        <f>Input!K275</f>
        <v>1948</v>
      </c>
      <c r="N275" s="1">
        <f>Input!L275</f>
        <v>120641718</v>
      </c>
      <c r="O275" s="1">
        <f>Input!M275</f>
        <v>80660598</v>
      </c>
      <c r="P275" s="1">
        <f>Input!N275</f>
        <v>4141259</v>
      </c>
      <c r="Q275" s="1">
        <f>Input!O275</f>
        <v>1393448.62</v>
      </c>
      <c r="R275">
        <f>Input!P275</f>
        <v>115.17</v>
      </c>
      <c r="S275" s="1">
        <f>Input!Q275</f>
        <v>62995463</v>
      </c>
      <c r="T275" s="1">
        <f>Input!R275</f>
        <v>1742283</v>
      </c>
    </row>
    <row r="276" spans="1:20" x14ac:dyDescent="0.45">
      <c r="A276">
        <f t="shared" si="9"/>
        <v>201706</v>
      </c>
      <c r="B276">
        <f t="shared" si="10"/>
        <v>0</v>
      </c>
      <c r="C276">
        <f>Input!A276</f>
        <v>6</v>
      </c>
      <c r="D276">
        <f>Input!B276</f>
        <v>2017</v>
      </c>
      <c r="E276" t="str">
        <f>Input!C276</f>
        <v>CH</v>
      </c>
      <c r="F276">
        <f>Input!D276</f>
        <v>1001</v>
      </c>
      <c r="G276">
        <f>Input!E276</f>
        <v>260858</v>
      </c>
      <c r="H276">
        <f>Input!F276</f>
        <v>20824</v>
      </c>
      <c r="I276">
        <f>Input!G276</f>
        <v>19220</v>
      </c>
      <c r="J276">
        <f>Input!H276</f>
        <v>1145</v>
      </c>
      <c r="K276">
        <f>Input!I276</f>
        <v>0.43893612616799998</v>
      </c>
      <c r="L276">
        <f>Input!J276</f>
        <v>4962</v>
      </c>
      <c r="M276">
        <f>Input!K276</f>
        <v>553</v>
      </c>
      <c r="N276" s="1">
        <f>Input!L276</f>
        <v>27708249</v>
      </c>
      <c r="O276" s="1">
        <f>Input!M276</f>
        <v>8086584</v>
      </c>
      <c r="P276" s="1">
        <f>Input!N276</f>
        <v>6396978</v>
      </c>
      <c r="Q276" s="1">
        <f>Input!O276</f>
        <v>925040</v>
      </c>
      <c r="R276">
        <f>Input!P276</f>
        <v>106.22</v>
      </c>
      <c r="S276" s="1">
        <f>Input!Q276</f>
        <v>8672543</v>
      </c>
      <c r="T276" s="1">
        <f>Input!R276</f>
        <v>297383</v>
      </c>
    </row>
    <row r="277" spans="1:20" x14ac:dyDescent="0.45">
      <c r="A277">
        <f t="shared" si="9"/>
        <v>201706</v>
      </c>
      <c r="B277">
        <f t="shared" si="10"/>
        <v>0</v>
      </c>
      <c r="C277">
        <f>Input!A277</f>
        <v>6</v>
      </c>
      <c r="D277">
        <f>Input!B277</f>
        <v>2017</v>
      </c>
      <c r="E277" t="str">
        <f>Input!C277</f>
        <v>CE</v>
      </c>
      <c r="F277">
        <f>Input!D277</f>
        <v>1002</v>
      </c>
      <c r="G277">
        <f>Input!E277</f>
        <v>2947294</v>
      </c>
      <c r="H277">
        <f>Input!F277</f>
        <v>293733</v>
      </c>
      <c r="I277">
        <f>Input!G277</f>
        <v>186226</v>
      </c>
      <c r="J277">
        <f>Input!H277</f>
        <v>4106</v>
      </c>
      <c r="K277">
        <f>Input!I277</f>
        <v>0.13931423197000001</v>
      </c>
      <c r="L277">
        <f>Input!J277</f>
        <v>132356</v>
      </c>
      <c r="M277">
        <f>Input!K277</f>
        <v>5684</v>
      </c>
      <c r="N277" s="1">
        <f>Input!L277</f>
        <v>302462256.33999997</v>
      </c>
      <c r="O277" s="1">
        <f>Input!M277</f>
        <v>248267420.34999999</v>
      </c>
      <c r="P277" s="1">
        <f>Input!N277</f>
        <v>78477774.099999994</v>
      </c>
      <c r="Q277" s="1">
        <f>Input!O277</f>
        <v>6858000</v>
      </c>
      <c r="R277">
        <f>Input!P277</f>
        <v>102.62</v>
      </c>
      <c r="S277" s="1">
        <f>Input!Q277</f>
        <v>85400192.700000003</v>
      </c>
      <c r="T277" s="1">
        <f>Input!R277</f>
        <v>2893135.15</v>
      </c>
    </row>
    <row r="278" spans="1:20" x14ac:dyDescent="0.45">
      <c r="A278">
        <f t="shared" si="9"/>
        <v>201706</v>
      </c>
      <c r="B278">
        <f t="shared" si="10"/>
        <v>1</v>
      </c>
      <c r="C278">
        <f>Input!A278</f>
        <v>6</v>
      </c>
      <c r="D278">
        <f>Input!B278</f>
        <v>2017</v>
      </c>
      <c r="E278" t="str">
        <f>Input!C278</f>
        <v>NGrid-LI</v>
      </c>
      <c r="F278">
        <f>Input!D278</f>
        <v>1003</v>
      </c>
      <c r="G278">
        <f>Input!E278</f>
        <v>510624</v>
      </c>
      <c r="H278">
        <f>Input!F278</f>
        <v>46484</v>
      </c>
      <c r="I278">
        <f>Input!G278</f>
        <v>19975</v>
      </c>
      <c r="J278">
        <f>Input!H278</f>
        <v>1768</v>
      </c>
      <c r="K278">
        <f>Input!I278</f>
        <v>0.34624302813800001</v>
      </c>
      <c r="L278">
        <f>Input!J278</f>
        <v>7610</v>
      </c>
      <c r="M278">
        <f>Input!K278</f>
        <v>658</v>
      </c>
      <c r="N278" s="1">
        <f>Input!L278</f>
        <v>36731371.109999999</v>
      </c>
      <c r="O278" s="1">
        <f>Input!M278</f>
        <v>31130420</v>
      </c>
      <c r="P278" s="1">
        <f>Input!N278</f>
        <v>6085133</v>
      </c>
      <c r="Q278" s="1">
        <f>Input!O278</f>
        <v>1749237</v>
      </c>
      <c r="R278">
        <f>Input!P278</f>
        <v>71.930000000000007</v>
      </c>
      <c r="S278" s="1">
        <f>Input!Q278</f>
        <v>7929174</v>
      </c>
      <c r="T278" s="1">
        <f>Input!R278</f>
        <v>440966.43</v>
      </c>
    </row>
    <row r="279" spans="1:20" x14ac:dyDescent="0.45">
      <c r="A279">
        <f t="shared" si="9"/>
        <v>201706</v>
      </c>
      <c r="B279">
        <f t="shared" si="10"/>
        <v>1</v>
      </c>
      <c r="C279">
        <f>Input!A279</f>
        <v>6</v>
      </c>
      <c r="D279">
        <f>Input!B279</f>
        <v>2017</v>
      </c>
      <c r="E279" t="str">
        <f>Input!C279</f>
        <v>NGrid-NY</v>
      </c>
      <c r="F279">
        <f>Input!D279</f>
        <v>3010</v>
      </c>
      <c r="G279">
        <f>Input!E279</f>
        <v>988813</v>
      </c>
      <c r="H279">
        <f>Input!F279</f>
        <v>158267</v>
      </c>
      <c r="I279">
        <f>Input!G279</f>
        <v>71734</v>
      </c>
      <c r="J279">
        <f>Input!H279</f>
        <v>3398</v>
      </c>
      <c r="K279">
        <f>Input!I279</f>
        <v>0.34364434933600002</v>
      </c>
      <c r="L279">
        <f>Input!J279</f>
        <v>25660</v>
      </c>
      <c r="M279">
        <f>Input!K279</f>
        <v>4536</v>
      </c>
      <c r="N279" s="1">
        <f>Input!L279</f>
        <v>59145055.460000001</v>
      </c>
      <c r="O279" s="1">
        <f>Input!M279</f>
        <v>63396375</v>
      </c>
      <c r="P279" s="1">
        <f>Input!N279</f>
        <v>39533923</v>
      </c>
      <c r="Q279" s="1">
        <f>Input!O279</f>
        <v>2752160</v>
      </c>
      <c r="R279">
        <f>Input!P279</f>
        <v>59.81</v>
      </c>
      <c r="S279" s="1">
        <f>Input!Q279</f>
        <v>22979750</v>
      </c>
      <c r="T279" s="1">
        <f>Input!R279</f>
        <v>1241798.08</v>
      </c>
    </row>
    <row r="280" spans="1:20" x14ac:dyDescent="0.45">
      <c r="A280">
        <f t="shared" si="9"/>
        <v>201706</v>
      </c>
      <c r="B280">
        <f t="shared" si="10"/>
        <v>1</v>
      </c>
      <c r="C280">
        <f>Input!A280</f>
        <v>6</v>
      </c>
      <c r="D280">
        <f>Input!B280</f>
        <v>2017</v>
      </c>
      <c r="E280" t="str">
        <f>Input!C280</f>
        <v>NGrid-Upstate</v>
      </c>
      <c r="F280">
        <f>Input!D280</f>
        <v>1004</v>
      </c>
      <c r="G280">
        <f>Input!E280</f>
        <v>1504599</v>
      </c>
      <c r="H280">
        <f>Input!F280</f>
        <v>201012</v>
      </c>
      <c r="I280">
        <f>Input!G280</f>
        <v>81181</v>
      </c>
      <c r="J280">
        <f>Input!H280</f>
        <v>9506</v>
      </c>
      <c r="K280">
        <f>Input!I280</f>
        <v>0.631796246043</v>
      </c>
      <c r="L280">
        <f>Input!J280</f>
        <v>60506</v>
      </c>
      <c r="M280">
        <f>Input!K280</f>
        <v>4490</v>
      </c>
      <c r="N280" s="1">
        <f>Input!L280</f>
        <v>145607079.12</v>
      </c>
      <c r="O280" s="1">
        <f>Input!M280</f>
        <v>215703878</v>
      </c>
      <c r="P280" s="1">
        <f>Input!N280</f>
        <v>48663293</v>
      </c>
      <c r="Q280" s="1">
        <f>Input!O280</f>
        <v>13441119</v>
      </c>
      <c r="R280">
        <f>Input!P280</f>
        <v>96.77</v>
      </c>
      <c r="S280" s="1">
        <f>Input!Q280</f>
        <v>78369243</v>
      </c>
      <c r="T280" s="1">
        <f>Input!R280</f>
        <v>4409836.09</v>
      </c>
    </row>
    <row r="281" spans="1:20" x14ac:dyDescent="0.45">
      <c r="A281">
        <f t="shared" si="9"/>
        <v>201706</v>
      </c>
      <c r="B281">
        <f t="shared" si="10"/>
        <v>0</v>
      </c>
      <c r="C281">
        <f>Input!A281</f>
        <v>6</v>
      </c>
      <c r="D281">
        <f>Input!B281</f>
        <v>2017</v>
      </c>
      <c r="E281" t="str">
        <f>Input!C281</f>
        <v>NYSEG</v>
      </c>
      <c r="F281">
        <f>Input!D281</f>
        <v>1005</v>
      </c>
      <c r="G281">
        <f>Input!E281</f>
        <v>1007397</v>
      </c>
      <c r="H281">
        <f>Input!F281</f>
        <v>91268</v>
      </c>
      <c r="I281">
        <f>Input!G281</f>
        <v>73051</v>
      </c>
      <c r="J281">
        <f>Input!H281</f>
        <v>3092</v>
      </c>
      <c r="K281">
        <f>Input!I281</f>
        <v>0.30692964144200002</v>
      </c>
      <c r="L281">
        <f>Input!J281</f>
        <v>44656</v>
      </c>
      <c r="M281">
        <f>Input!K281</f>
        <v>2787</v>
      </c>
      <c r="N281" s="1">
        <f>Input!L281</f>
        <v>64199181</v>
      </c>
      <c r="O281" s="1">
        <f>Input!M281</f>
        <v>32650887</v>
      </c>
      <c r="P281" s="1">
        <f>Input!N281</f>
        <v>19822001</v>
      </c>
      <c r="Q281" s="1">
        <f>Input!O281</f>
        <v>1874094.83</v>
      </c>
      <c r="R281">
        <f>Input!P281</f>
        <v>63.73</v>
      </c>
      <c r="S281" s="1">
        <f>Input!Q281</f>
        <v>25728517</v>
      </c>
      <c r="T281" s="1">
        <f>Input!R281</f>
        <v>988241</v>
      </c>
    </row>
    <row r="282" spans="1:20" x14ac:dyDescent="0.45">
      <c r="A282">
        <f t="shared" si="9"/>
        <v>201706</v>
      </c>
      <c r="B282">
        <f t="shared" si="10"/>
        <v>0</v>
      </c>
      <c r="C282">
        <f>Input!A282</f>
        <v>6</v>
      </c>
      <c r="D282">
        <f>Input!B282</f>
        <v>2017</v>
      </c>
      <c r="E282" t="str">
        <f>Input!C282</f>
        <v>OR</v>
      </c>
      <c r="F282">
        <f>Input!D282</f>
        <v>1006</v>
      </c>
      <c r="G282">
        <f>Input!E282</f>
        <v>200411</v>
      </c>
      <c r="H282">
        <f>Input!F282</f>
        <v>16231</v>
      </c>
      <c r="I282">
        <f>Input!G282</f>
        <v>15923</v>
      </c>
      <c r="J282">
        <f>Input!H282</f>
        <v>1007</v>
      </c>
      <c r="K282">
        <f>Input!I282</f>
        <v>0.50246742943300005</v>
      </c>
      <c r="L282">
        <f>Input!J282</f>
        <v>7509</v>
      </c>
      <c r="M282">
        <f>Input!K282</f>
        <v>73</v>
      </c>
      <c r="N282" s="1">
        <f>Input!L282</f>
        <v>34443877.649999999</v>
      </c>
      <c r="O282" s="1">
        <f>Input!M282</f>
        <v>8816425.0399999991</v>
      </c>
      <c r="P282" s="1">
        <f>Input!N282</f>
        <v>4303820</v>
      </c>
      <c r="Q282" s="1">
        <f>Input!O282</f>
        <v>688085.31</v>
      </c>
      <c r="R282">
        <f>Input!P282</f>
        <v>171.87</v>
      </c>
      <c r="S282" s="1">
        <f>Input!Q282</f>
        <v>8585844</v>
      </c>
      <c r="T282" s="1">
        <f>Input!R282</f>
        <v>253642.09</v>
      </c>
    </row>
    <row r="283" spans="1:20" x14ac:dyDescent="0.45">
      <c r="A283">
        <f t="shared" si="9"/>
        <v>201706</v>
      </c>
      <c r="B283">
        <f t="shared" si="10"/>
        <v>0</v>
      </c>
      <c r="C283">
        <f>Input!A283</f>
        <v>6</v>
      </c>
      <c r="D283">
        <f>Input!B283</f>
        <v>2017</v>
      </c>
      <c r="E283" t="str">
        <f>Input!C283</f>
        <v>PSEG</v>
      </c>
      <c r="F283" t="str">
        <f>Input!D283</f>
        <v>7497ps</v>
      </c>
      <c r="G283">
        <f>Input!E283</f>
        <v>1048806</v>
      </c>
      <c r="H283">
        <f>Input!F283</f>
        <v>115976</v>
      </c>
      <c r="I283">
        <f>Input!G283</f>
        <v>5786</v>
      </c>
      <c r="J283">
        <f>Input!H283</f>
        <v>789</v>
      </c>
      <c r="K283">
        <f>Input!I283</f>
        <v>7.5228402584000001E-2</v>
      </c>
      <c r="L283">
        <f>Input!J283</f>
        <v>51618</v>
      </c>
      <c r="M283">
        <f>Input!K283</f>
        <v>1508</v>
      </c>
      <c r="N283" s="1">
        <f>Input!L283</f>
        <v>142771028.38999999</v>
      </c>
      <c r="O283" s="1">
        <f>Input!M283</f>
        <v>81188330.719999999</v>
      </c>
      <c r="P283" s="1">
        <f>Input!N283</f>
        <v>4445397</v>
      </c>
      <c r="Q283" s="1">
        <f>Input!O283</f>
        <v>1392318.71</v>
      </c>
      <c r="R283">
        <f>Input!P283</f>
        <v>136.13</v>
      </c>
      <c r="S283" s="1">
        <f>Input!Q283</f>
        <v>61592683</v>
      </c>
      <c r="T283" s="1">
        <f>Input!R283</f>
        <v>1426150.52</v>
      </c>
    </row>
    <row r="284" spans="1:20" x14ac:dyDescent="0.45">
      <c r="A284">
        <f t="shared" si="9"/>
        <v>201706</v>
      </c>
      <c r="B284">
        <f t="shared" si="10"/>
        <v>0</v>
      </c>
      <c r="C284">
        <f>Input!A284</f>
        <v>6</v>
      </c>
      <c r="D284">
        <f>Input!B284</f>
        <v>2017</v>
      </c>
      <c r="E284" t="str">
        <f>Input!C284</f>
        <v>RG&amp;E</v>
      </c>
      <c r="F284">
        <f>Input!D284</f>
        <v>1007</v>
      </c>
      <c r="G284">
        <f>Input!E284</f>
        <v>625480</v>
      </c>
      <c r="H284">
        <f>Input!F284</f>
        <v>61764</v>
      </c>
      <c r="I284">
        <f>Input!G284</f>
        <v>46997</v>
      </c>
      <c r="J284">
        <f>Input!H284</f>
        <v>1548</v>
      </c>
      <c r="K284">
        <f>Input!I284</f>
        <v>0.247489927735</v>
      </c>
      <c r="L284">
        <f>Input!J284</f>
        <v>29950</v>
      </c>
      <c r="M284">
        <f>Input!K284</f>
        <v>2334</v>
      </c>
      <c r="N284" s="1">
        <f>Input!L284</f>
        <v>37599190</v>
      </c>
      <c r="O284" s="1">
        <f>Input!M284</f>
        <v>37640223</v>
      </c>
      <c r="P284" s="1">
        <f>Input!N284</f>
        <v>19711365</v>
      </c>
      <c r="Q284" s="1">
        <f>Input!O284</f>
        <v>2153910.7999999998</v>
      </c>
      <c r="R284">
        <f>Input!P284</f>
        <v>60.11</v>
      </c>
      <c r="S284" s="1">
        <f>Input!Q284</f>
        <v>24019868</v>
      </c>
      <c r="T284" s="1">
        <f>Input!R284</f>
        <v>1041806</v>
      </c>
    </row>
    <row r="285" spans="1:20" x14ac:dyDescent="0.45">
      <c r="A285">
        <f t="shared" si="9"/>
        <v>201706</v>
      </c>
      <c r="B285">
        <f t="shared" si="10"/>
        <v>0</v>
      </c>
      <c r="C285">
        <f>Input!A285</f>
        <v>6</v>
      </c>
      <c r="D285">
        <f>Input!B285</f>
        <v>2017</v>
      </c>
      <c r="E285" t="str">
        <f>Input!C285</f>
        <v>NFG</v>
      </c>
      <c r="F285">
        <f>Input!D285</f>
        <v>3120</v>
      </c>
      <c r="G285">
        <f>Input!E285</f>
        <v>481060</v>
      </c>
      <c r="H285">
        <f>Input!F285</f>
        <v>24920</v>
      </c>
      <c r="I285">
        <f>Input!G285</f>
        <v>32200</v>
      </c>
      <c r="J285">
        <f>Input!H285</f>
        <v>2968</v>
      </c>
      <c r="K285">
        <f>Input!I285</f>
        <v>0.61697085602599999</v>
      </c>
      <c r="L285">
        <f>Input!J285</f>
        <v>40055</v>
      </c>
      <c r="M285">
        <f>Input!K285</f>
        <v>3349</v>
      </c>
      <c r="N285" s="1">
        <f>Input!L285</f>
        <v>17506684.899999999</v>
      </c>
      <c r="O285" s="1">
        <f>Input!M285</f>
        <v>13758879.57</v>
      </c>
      <c r="P285" s="1">
        <f>Input!N285</f>
        <v>14529165.73</v>
      </c>
      <c r="Q285" s="1">
        <f>Input!O285</f>
        <v>1477131.96</v>
      </c>
      <c r="R285">
        <f>Input!P285</f>
        <v>36.39</v>
      </c>
      <c r="S285" s="1">
        <f>Input!Q285</f>
        <v>12177973.470000001</v>
      </c>
      <c r="T285" s="1">
        <f>Input!R285</f>
        <v>65731</v>
      </c>
    </row>
    <row r="286" spans="1:20" x14ac:dyDescent="0.45">
      <c r="A286">
        <f t="shared" si="9"/>
        <v>201709</v>
      </c>
      <c r="B286">
        <f t="shared" si="10"/>
        <v>0</v>
      </c>
      <c r="C286">
        <f>Input!A286</f>
        <v>9</v>
      </c>
      <c r="D286">
        <f>Input!B286</f>
        <v>2017</v>
      </c>
      <c r="E286" t="str">
        <f>Input!C286</f>
        <v>CH</v>
      </c>
      <c r="F286">
        <f>Input!D286</f>
        <v>1001</v>
      </c>
      <c r="G286">
        <f>Input!E286</f>
        <v>261095</v>
      </c>
      <c r="H286">
        <f>Input!F286</f>
        <v>20538</v>
      </c>
      <c r="I286">
        <f>Input!G286</f>
        <v>19543</v>
      </c>
      <c r="J286">
        <f>Input!H286</f>
        <v>726</v>
      </c>
      <c r="K286">
        <f>Input!I286</f>
        <v>0.27805971006699998</v>
      </c>
      <c r="L286">
        <f>Input!J286</f>
        <v>4668</v>
      </c>
      <c r="M286">
        <f>Input!K286</f>
        <v>654</v>
      </c>
      <c r="N286" s="1">
        <f>Input!L286</f>
        <v>29872519</v>
      </c>
      <c r="O286" s="1">
        <f>Input!M286</f>
        <v>7633184</v>
      </c>
      <c r="P286" s="1">
        <f>Input!N286</f>
        <v>6332244.79</v>
      </c>
      <c r="Q286" s="1">
        <f>Input!O286</f>
        <v>591217.99</v>
      </c>
      <c r="R286">
        <f>Input!P286</f>
        <v>114.41</v>
      </c>
      <c r="S286" s="1">
        <f>Input!Q286</f>
        <v>8292047.3899999997</v>
      </c>
      <c r="T286" s="1">
        <f>Input!R286</f>
        <v>517560.31</v>
      </c>
    </row>
    <row r="287" spans="1:20" x14ac:dyDescent="0.45">
      <c r="A287">
        <f t="shared" si="9"/>
        <v>201709</v>
      </c>
      <c r="B287">
        <f t="shared" si="10"/>
        <v>0</v>
      </c>
      <c r="C287">
        <f>Input!A287</f>
        <v>9</v>
      </c>
      <c r="D287">
        <f>Input!B287</f>
        <v>2017</v>
      </c>
      <c r="E287" t="str">
        <f>Input!C287</f>
        <v>CE</v>
      </c>
      <c r="F287">
        <f>Input!D287</f>
        <v>1002</v>
      </c>
      <c r="G287">
        <f>Input!E287</f>
        <v>2950873</v>
      </c>
      <c r="H287">
        <f>Input!F287</f>
        <v>282311</v>
      </c>
      <c r="I287">
        <f>Input!G287</f>
        <v>225845</v>
      </c>
      <c r="J287">
        <f>Input!H287</f>
        <v>4216</v>
      </c>
      <c r="K287">
        <f>Input!I287</f>
        <v>0.14287297352299999</v>
      </c>
      <c r="L287">
        <f>Input!J287</f>
        <v>131777</v>
      </c>
      <c r="M287">
        <f>Input!K287</f>
        <v>5579</v>
      </c>
      <c r="N287" s="1">
        <f>Input!L287</f>
        <v>326415752.56999999</v>
      </c>
      <c r="O287" s="1">
        <f>Input!M287</f>
        <v>262265772.50999999</v>
      </c>
      <c r="P287" s="1">
        <f>Input!N287</f>
        <v>99522840.439999998</v>
      </c>
      <c r="Q287" s="1">
        <f>Input!O287</f>
        <v>7382000</v>
      </c>
      <c r="R287">
        <f>Input!P287</f>
        <v>110.62</v>
      </c>
      <c r="S287" s="1">
        <f>Input!Q287</f>
        <v>84725654.980000004</v>
      </c>
      <c r="T287" s="1">
        <f>Input!R287</f>
        <v>3615724.48</v>
      </c>
    </row>
    <row r="288" spans="1:20" x14ac:dyDescent="0.45">
      <c r="A288">
        <f t="shared" si="9"/>
        <v>201709</v>
      </c>
      <c r="B288">
        <f t="shared" si="10"/>
        <v>1</v>
      </c>
      <c r="C288">
        <f>Input!A288</f>
        <v>9</v>
      </c>
      <c r="D288">
        <f>Input!B288</f>
        <v>2017</v>
      </c>
      <c r="E288" t="str">
        <f>Input!C288</f>
        <v>NGrid-LI</v>
      </c>
      <c r="F288">
        <f>Input!D288</f>
        <v>1003</v>
      </c>
      <c r="G288">
        <f>Input!E288</f>
        <v>508748</v>
      </c>
      <c r="H288">
        <f>Input!F288</f>
        <v>42352</v>
      </c>
      <c r="I288">
        <f>Input!G288</f>
        <v>15625</v>
      </c>
      <c r="J288">
        <f>Input!H288</f>
        <v>1532</v>
      </c>
      <c r="K288">
        <f>Input!I288</f>
        <v>0.30113140493899998</v>
      </c>
      <c r="L288">
        <f>Input!J288</f>
        <v>6971</v>
      </c>
      <c r="M288">
        <f>Input!K288</f>
        <v>965</v>
      </c>
      <c r="N288" s="1">
        <f>Input!L288</f>
        <v>28348957.09</v>
      </c>
      <c r="O288" s="1">
        <f>Input!M288</f>
        <v>21631404</v>
      </c>
      <c r="P288" s="1">
        <f>Input!N288</f>
        <v>3827991</v>
      </c>
      <c r="Q288" s="1">
        <f>Input!O288</f>
        <v>1136644</v>
      </c>
      <c r="R288">
        <f>Input!P288</f>
        <v>55.72</v>
      </c>
      <c r="S288" s="1">
        <f>Input!Q288</f>
        <v>7123619</v>
      </c>
      <c r="T288" s="1">
        <f>Input!R288</f>
        <v>686380.79</v>
      </c>
    </row>
    <row r="289" spans="1:20" x14ac:dyDescent="0.45">
      <c r="A289">
        <f t="shared" si="9"/>
        <v>201709</v>
      </c>
      <c r="B289">
        <f t="shared" si="10"/>
        <v>1</v>
      </c>
      <c r="C289">
        <f>Input!A289</f>
        <v>9</v>
      </c>
      <c r="D289">
        <f>Input!B289</f>
        <v>2017</v>
      </c>
      <c r="E289" t="str">
        <f>Input!C289</f>
        <v>NGrid-NY</v>
      </c>
      <c r="F289">
        <f>Input!D289</f>
        <v>3010</v>
      </c>
      <c r="G289">
        <f>Input!E289</f>
        <v>987330</v>
      </c>
      <c r="H289">
        <f>Input!F289</f>
        <v>156896</v>
      </c>
      <c r="I289">
        <f>Input!G289</f>
        <v>59265</v>
      </c>
      <c r="J289">
        <f>Input!H289</f>
        <v>3111</v>
      </c>
      <c r="K289">
        <f>Input!I289</f>
        <v>0.31509221840700002</v>
      </c>
      <c r="L289">
        <f>Input!J289</f>
        <v>25466</v>
      </c>
      <c r="M289">
        <f>Input!K289</f>
        <v>4602</v>
      </c>
      <c r="N289" s="1">
        <f>Input!L289</f>
        <v>45469405.549999997</v>
      </c>
      <c r="O289" s="1">
        <f>Input!M289</f>
        <v>55552663</v>
      </c>
      <c r="P289" s="1">
        <f>Input!N289</f>
        <v>28460598</v>
      </c>
      <c r="Q289" s="1">
        <f>Input!O289</f>
        <v>1789826</v>
      </c>
      <c r="R289">
        <f>Input!P289</f>
        <v>46.05</v>
      </c>
      <c r="S289" s="1">
        <f>Input!Q289</f>
        <v>21113668</v>
      </c>
      <c r="T289" s="1">
        <f>Input!R289</f>
        <v>1200138.43</v>
      </c>
    </row>
    <row r="290" spans="1:20" x14ac:dyDescent="0.45">
      <c r="A290">
        <f t="shared" si="9"/>
        <v>201709</v>
      </c>
      <c r="B290">
        <f t="shared" si="10"/>
        <v>0</v>
      </c>
      <c r="C290">
        <f>Input!A290</f>
        <v>9</v>
      </c>
      <c r="D290">
        <f>Input!B290</f>
        <v>2017</v>
      </c>
      <c r="E290" t="str">
        <f>Input!C290</f>
        <v>NFG</v>
      </c>
      <c r="F290">
        <f>Input!D290</f>
        <v>3120</v>
      </c>
      <c r="G290">
        <f>Input!E290</f>
        <v>479122</v>
      </c>
      <c r="H290">
        <f>Input!F290</f>
        <v>29312</v>
      </c>
      <c r="I290">
        <f>Input!G290</f>
        <v>19069</v>
      </c>
      <c r="J290">
        <f>Input!H290</f>
        <v>2096</v>
      </c>
      <c r="K290">
        <f>Input!I290</f>
        <v>0.437466866477</v>
      </c>
      <c r="L290">
        <f>Input!J290</f>
        <v>27672</v>
      </c>
      <c r="M290">
        <f>Input!K290</f>
        <v>4412</v>
      </c>
      <c r="N290" s="1">
        <f>Input!L290</f>
        <v>15134953.390000001</v>
      </c>
      <c r="O290" s="1">
        <f>Input!M290</f>
        <v>13601000.460000001</v>
      </c>
      <c r="P290" s="1">
        <f>Input!N290</f>
        <v>8279315.3700000001</v>
      </c>
      <c r="Q290" s="1">
        <f>Input!O290</f>
        <v>1024701.03</v>
      </c>
      <c r="R290">
        <f>Input!P290</f>
        <v>31.59</v>
      </c>
      <c r="S290" s="1">
        <f>Input!Q290</f>
        <v>9720406.8100000005</v>
      </c>
      <c r="T290" s="1">
        <f>Input!R290</f>
        <v>429836.31</v>
      </c>
    </row>
    <row r="291" spans="1:20" x14ac:dyDescent="0.45">
      <c r="A291">
        <f t="shared" si="9"/>
        <v>201709</v>
      </c>
      <c r="B291">
        <f t="shared" si="10"/>
        <v>1</v>
      </c>
      <c r="C291">
        <f>Input!A291</f>
        <v>9</v>
      </c>
      <c r="D291">
        <f>Input!B291</f>
        <v>2017</v>
      </c>
      <c r="E291" t="str">
        <f>Input!C291</f>
        <v>NGrid-Upstate</v>
      </c>
      <c r="F291">
        <f>Input!D291</f>
        <v>1004</v>
      </c>
      <c r="G291">
        <f>Input!E291</f>
        <v>1510488</v>
      </c>
      <c r="H291">
        <f>Input!F291</f>
        <v>205618</v>
      </c>
      <c r="I291">
        <f>Input!G291</f>
        <v>78251</v>
      </c>
      <c r="J291">
        <f>Input!H291</f>
        <v>9141</v>
      </c>
      <c r="K291">
        <f>Input!I291</f>
        <v>0.605168660724</v>
      </c>
      <c r="L291">
        <f>Input!J291</f>
        <v>59183</v>
      </c>
      <c r="M291">
        <f>Input!K291</f>
        <v>6621</v>
      </c>
      <c r="N291" s="1">
        <f>Input!L291</f>
        <v>147536640.18000001</v>
      </c>
      <c r="O291" s="1">
        <f>Input!M291</f>
        <v>203121101</v>
      </c>
      <c r="P291" s="1">
        <f>Input!N291</f>
        <v>43190580</v>
      </c>
      <c r="Q291" s="1">
        <f>Input!O291</f>
        <v>8399094</v>
      </c>
      <c r="R291">
        <f>Input!P291</f>
        <v>97.67</v>
      </c>
      <c r="S291" s="1">
        <f>Input!Q291</f>
        <v>74559293</v>
      </c>
      <c r="T291" s="1">
        <f>Input!R291</f>
        <v>5865145.1299999999</v>
      </c>
    </row>
    <row r="292" spans="1:20" x14ac:dyDescent="0.45">
      <c r="A292">
        <f t="shared" si="9"/>
        <v>201709</v>
      </c>
      <c r="B292">
        <f t="shared" si="10"/>
        <v>0</v>
      </c>
      <c r="C292">
        <f>Input!A292</f>
        <v>9</v>
      </c>
      <c r="D292">
        <f>Input!B292</f>
        <v>2017</v>
      </c>
      <c r="E292" t="str">
        <f>Input!C292</f>
        <v>OR</v>
      </c>
      <c r="F292">
        <f>Input!D292</f>
        <v>1006</v>
      </c>
      <c r="G292">
        <f>Input!E292</f>
        <v>200562</v>
      </c>
      <c r="H292">
        <f>Input!F292</f>
        <v>15937</v>
      </c>
      <c r="I292">
        <f>Input!G292</f>
        <v>18471</v>
      </c>
      <c r="J292">
        <f>Input!H292</f>
        <v>843</v>
      </c>
      <c r="K292">
        <f>Input!I292</f>
        <v>0.42031890387999998</v>
      </c>
      <c r="L292">
        <f>Input!J292</f>
        <v>7440</v>
      </c>
      <c r="M292">
        <f>Input!K292</f>
        <v>41</v>
      </c>
      <c r="N292" s="1">
        <f>Input!L292</f>
        <v>38224963.789999999</v>
      </c>
      <c r="O292" s="1">
        <f>Input!M292</f>
        <v>8436848.5700000003</v>
      </c>
      <c r="P292" s="1">
        <f>Input!N292</f>
        <v>5741443</v>
      </c>
      <c r="Q292" s="1">
        <f>Input!O292</f>
        <v>692379.18</v>
      </c>
      <c r="R292">
        <f>Input!P292</f>
        <v>190.59</v>
      </c>
      <c r="S292" s="1">
        <f>Input!Q292</f>
        <v>8431364</v>
      </c>
      <c r="T292" s="1">
        <f>Input!R292</f>
        <v>184609.02</v>
      </c>
    </row>
    <row r="293" spans="1:20" x14ac:dyDescent="0.45">
      <c r="A293">
        <f t="shared" si="9"/>
        <v>201709</v>
      </c>
      <c r="B293">
        <f t="shared" si="10"/>
        <v>0</v>
      </c>
      <c r="C293">
        <f>Input!A293</f>
        <v>9</v>
      </c>
      <c r="D293">
        <f>Input!B293</f>
        <v>2017</v>
      </c>
      <c r="E293" t="str">
        <f>Input!C293</f>
        <v>NYSEG</v>
      </c>
      <c r="F293">
        <f>Input!D293</f>
        <v>1005</v>
      </c>
      <c r="G293">
        <f>Input!E293</f>
        <v>1009137</v>
      </c>
      <c r="H293">
        <f>Input!F293</f>
        <v>92631</v>
      </c>
      <c r="I293">
        <f>Input!G293</f>
        <v>74704</v>
      </c>
      <c r="J293">
        <f>Input!H293</f>
        <v>1317</v>
      </c>
      <c r="K293">
        <f>Input!I293</f>
        <v>0.130507552493</v>
      </c>
      <c r="L293">
        <f>Input!J293</f>
        <v>44891</v>
      </c>
      <c r="M293">
        <f>Input!K293</f>
        <v>3204</v>
      </c>
      <c r="N293" s="1">
        <f>Input!L293</f>
        <v>63925290</v>
      </c>
      <c r="O293" s="1">
        <f>Input!M293</f>
        <v>33337301</v>
      </c>
      <c r="P293" s="1">
        <f>Input!N293</f>
        <v>20042672</v>
      </c>
      <c r="Q293" s="1">
        <f>Input!O293</f>
        <v>910032</v>
      </c>
      <c r="R293">
        <f>Input!P293</f>
        <v>63.35</v>
      </c>
      <c r="S293" s="1">
        <f>Input!Q293</f>
        <v>25471369</v>
      </c>
      <c r="T293" s="1">
        <f>Input!R293</f>
        <v>1244121</v>
      </c>
    </row>
    <row r="294" spans="1:20" x14ac:dyDescent="0.45">
      <c r="A294">
        <f t="shared" si="9"/>
        <v>201709</v>
      </c>
      <c r="B294">
        <f t="shared" si="10"/>
        <v>0</v>
      </c>
      <c r="C294">
        <f>Input!A294</f>
        <v>9</v>
      </c>
      <c r="D294">
        <f>Input!B294</f>
        <v>2017</v>
      </c>
      <c r="E294" t="str">
        <f>Input!C294</f>
        <v>RG&amp;E</v>
      </c>
      <c r="F294">
        <f>Input!D294</f>
        <v>1007</v>
      </c>
      <c r="G294">
        <f>Input!E294</f>
        <v>627127</v>
      </c>
      <c r="H294">
        <f>Input!F294</f>
        <v>62874</v>
      </c>
      <c r="I294">
        <f>Input!G294</f>
        <v>42705</v>
      </c>
      <c r="J294">
        <f>Input!H294</f>
        <v>1329</v>
      </c>
      <c r="K294">
        <f>Input!I294</f>
        <v>0.211918797947</v>
      </c>
      <c r="L294">
        <f>Input!J294</f>
        <v>29860</v>
      </c>
      <c r="M294">
        <f>Input!K294</f>
        <v>3899</v>
      </c>
      <c r="N294" s="1">
        <f>Input!L294</f>
        <v>35605175</v>
      </c>
      <c r="O294" s="1">
        <f>Input!M294</f>
        <v>46503803</v>
      </c>
      <c r="P294" s="1">
        <f>Input!N294</f>
        <v>17249358</v>
      </c>
      <c r="Q294" s="1">
        <f>Input!O294</f>
        <v>2035329</v>
      </c>
      <c r="R294">
        <f>Input!P294</f>
        <v>56.78</v>
      </c>
      <c r="S294" s="1">
        <f>Input!Q294</f>
        <v>23896132</v>
      </c>
      <c r="T294" s="1">
        <f>Input!R294</f>
        <v>2303529</v>
      </c>
    </row>
    <row r="295" spans="1:20" x14ac:dyDescent="0.45">
      <c r="A295">
        <f t="shared" si="9"/>
        <v>201709</v>
      </c>
      <c r="B295">
        <f t="shared" si="10"/>
        <v>0</v>
      </c>
      <c r="C295">
        <f>Input!A295</f>
        <v>9</v>
      </c>
      <c r="D295">
        <f>Input!B295</f>
        <v>2017</v>
      </c>
      <c r="E295" t="str">
        <f>Input!C295</f>
        <v>PSEG</v>
      </c>
      <c r="F295" t="str">
        <f>Input!D295</f>
        <v>7497ps</v>
      </c>
      <c r="G295">
        <f>Input!E295</f>
        <v>1048214</v>
      </c>
      <c r="H295">
        <f>Input!F295</f>
        <v>112152</v>
      </c>
      <c r="I295">
        <f>Input!G295</f>
        <v>9213</v>
      </c>
      <c r="J295">
        <f>Input!H295</f>
        <v>1521</v>
      </c>
      <c r="K295">
        <f>Input!I295</f>
        <v>0.14510395777999999</v>
      </c>
      <c r="L295">
        <f>Input!J295</f>
        <v>50136</v>
      </c>
      <c r="M295">
        <f>Input!K295</f>
        <v>2636</v>
      </c>
      <c r="N295" s="1">
        <f>Input!L295</f>
        <v>202109949.99000001</v>
      </c>
      <c r="O295" s="1">
        <f>Input!M295</f>
        <v>77685244.049999997</v>
      </c>
      <c r="P295" s="1">
        <f>Input!N295</f>
        <v>9215957</v>
      </c>
      <c r="Q295" s="1">
        <f>Input!O295</f>
        <v>1962200.24</v>
      </c>
      <c r="R295">
        <f>Input!P295</f>
        <v>192.81</v>
      </c>
      <c r="S295" s="1">
        <f>Input!Q295</f>
        <v>59304593</v>
      </c>
      <c r="T295" s="1">
        <f>Input!R295</f>
        <v>2866065.15</v>
      </c>
    </row>
    <row r="296" spans="1:20" x14ac:dyDescent="0.45">
      <c r="A296">
        <f t="shared" si="9"/>
        <v>201712</v>
      </c>
      <c r="B296">
        <f t="shared" si="10"/>
        <v>0</v>
      </c>
      <c r="C296">
        <f>Input!A296</f>
        <v>12</v>
      </c>
      <c r="D296">
        <f>Input!B296</f>
        <v>2017</v>
      </c>
      <c r="E296" t="str">
        <f>Input!C296</f>
        <v>CH</v>
      </c>
      <c r="F296">
        <f>Input!D296</f>
        <v>1001</v>
      </c>
      <c r="G296">
        <f>Input!E296</f>
        <v>263044</v>
      </c>
      <c r="H296">
        <f>Input!F296</f>
        <v>20496</v>
      </c>
      <c r="I296">
        <f>Input!G296</f>
        <v>19402</v>
      </c>
      <c r="J296">
        <f>Input!H296</f>
        <v>151</v>
      </c>
      <c r="K296">
        <f>Input!I296</f>
        <v>5.7404844816999999E-2</v>
      </c>
      <c r="L296">
        <f>Input!J296</f>
        <v>4592</v>
      </c>
      <c r="M296">
        <f>Input!K296</f>
        <v>858</v>
      </c>
      <c r="N296" s="1">
        <f>Input!L296</f>
        <v>40600022</v>
      </c>
      <c r="O296" s="1">
        <f>Input!M296</f>
        <v>7186435</v>
      </c>
      <c r="P296" s="1">
        <f>Input!N296</f>
        <v>6175608.1500000004</v>
      </c>
      <c r="Q296" s="1">
        <f>Input!O296</f>
        <v>148964.22</v>
      </c>
      <c r="R296">
        <f>Input!P296</f>
        <v>154.35</v>
      </c>
      <c r="S296" s="1">
        <f>Input!Q296</f>
        <v>8903670.0099999998</v>
      </c>
      <c r="T296" s="1">
        <f>Input!R296</f>
        <v>533832.93000000005</v>
      </c>
    </row>
    <row r="297" spans="1:20" x14ac:dyDescent="0.45">
      <c r="A297">
        <f t="shared" si="9"/>
        <v>201712</v>
      </c>
      <c r="B297">
        <f t="shared" si="10"/>
        <v>0</v>
      </c>
      <c r="C297">
        <f>Input!A297</f>
        <v>12</v>
      </c>
      <c r="D297">
        <f>Input!B297</f>
        <v>2017</v>
      </c>
      <c r="E297" t="str">
        <f>Input!C297</f>
        <v>CE</v>
      </c>
      <c r="F297">
        <f>Input!D297</f>
        <v>1002</v>
      </c>
      <c r="G297">
        <f>Input!E297</f>
        <v>2959379</v>
      </c>
      <c r="H297">
        <f>Input!F297</f>
        <v>314933</v>
      </c>
      <c r="I297">
        <f>Input!G297</f>
        <v>196121</v>
      </c>
      <c r="J297">
        <f>Input!H297</f>
        <v>2370</v>
      </c>
      <c r="K297">
        <f>Input!I297</f>
        <v>8.0084369052000004E-2</v>
      </c>
      <c r="L297">
        <f>Input!J297</f>
        <v>133390</v>
      </c>
      <c r="M297">
        <f>Input!K297</f>
        <v>6534</v>
      </c>
      <c r="N297" s="1">
        <f>Input!L297</f>
        <v>326282837.56999999</v>
      </c>
      <c r="O297" s="1">
        <f>Input!M297</f>
        <v>271100994.12</v>
      </c>
      <c r="P297" s="1">
        <f>Input!N297</f>
        <v>82666364.150000006</v>
      </c>
      <c r="Q297" s="1">
        <f>Input!O297</f>
        <v>3647000</v>
      </c>
      <c r="R297">
        <f>Input!P297</f>
        <v>110.25</v>
      </c>
      <c r="S297" s="1">
        <f>Input!Q297</f>
        <v>82922301.769999996</v>
      </c>
      <c r="T297" s="1">
        <f>Input!R297</f>
        <v>3708844.74</v>
      </c>
    </row>
    <row r="298" spans="1:20" x14ac:dyDescent="0.45">
      <c r="A298">
        <f t="shared" si="9"/>
        <v>201712</v>
      </c>
      <c r="B298">
        <f t="shared" si="10"/>
        <v>1</v>
      </c>
      <c r="C298">
        <f>Input!A298</f>
        <v>12</v>
      </c>
      <c r="D298">
        <f>Input!B298</f>
        <v>2017</v>
      </c>
      <c r="E298" t="str">
        <f>Input!C298</f>
        <v>NGrid-LI</v>
      </c>
      <c r="F298">
        <f>Input!D298</f>
        <v>1003</v>
      </c>
      <c r="G298">
        <f>Input!E298</f>
        <v>515230</v>
      </c>
      <c r="H298">
        <f>Input!F298</f>
        <v>40056</v>
      </c>
      <c r="I298">
        <f>Input!G298</f>
        <v>17731</v>
      </c>
      <c r="J298">
        <f>Input!H298</f>
        <v>1</v>
      </c>
      <c r="K298">
        <f>Input!I298</f>
        <v>1.9408807699999999E-4</v>
      </c>
      <c r="L298">
        <f>Input!J298</f>
        <v>4484</v>
      </c>
      <c r="M298">
        <f>Input!K298</f>
        <v>964</v>
      </c>
      <c r="N298" s="1">
        <f>Input!L298</f>
        <v>76100275.609999999</v>
      </c>
      <c r="O298" s="1">
        <f>Input!M298</f>
        <v>18285846</v>
      </c>
      <c r="P298" s="1">
        <f>Input!N298</f>
        <v>4580780</v>
      </c>
      <c r="Q298" s="1">
        <f>Input!O298</f>
        <v>312</v>
      </c>
      <c r="R298">
        <f>Input!P298</f>
        <v>147.69999999999999</v>
      </c>
      <c r="S298" s="1">
        <f>Input!Q298</f>
        <v>5531749</v>
      </c>
      <c r="T298" s="1">
        <f>Input!R298</f>
        <v>439267.63</v>
      </c>
    </row>
    <row r="299" spans="1:20" x14ac:dyDescent="0.45">
      <c r="A299">
        <f t="shared" si="9"/>
        <v>201712</v>
      </c>
      <c r="B299">
        <f t="shared" si="10"/>
        <v>1</v>
      </c>
      <c r="C299">
        <f>Input!A299</f>
        <v>12</v>
      </c>
      <c r="D299">
        <f>Input!B299</f>
        <v>2017</v>
      </c>
      <c r="E299" t="str">
        <f>Input!C299</f>
        <v>NGrid-NY</v>
      </c>
      <c r="F299">
        <f>Input!D299</f>
        <v>3010</v>
      </c>
      <c r="G299">
        <f>Input!E299</f>
        <v>1049879</v>
      </c>
      <c r="H299">
        <f>Input!F299</f>
        <v>149406</v>
      </c>
      <c r="I299">
        <f>Input!G299</f>
        <v>52632</v>
      </c>
      <c r="J299">
        <f>Input!H299</f>
        <v>1378</v>
      </c>
      <c r="K299">
        <f>Input!I299</f>
        <v>0.13125322060899999</v>
      </c>
      <c r="L299">
        <f>Input!J299</f>
        <v>21425</v>
      </c>
      <c r="M299">
        <f>Input!K299</f>
        <v>4245</v>
      </c>
      <c r="N299" s="1">
        <f>Input!L299</f>
        <v>120761003.36</v>
      </c>
      <c r="O299" s="1">
        <f>Input!M299</f>
        <v>50275623</v>
      </c>
      <c r="P299" s="1">
        <f>Input!N299</f>
        <v>24968188</v>
      </c>
      <c r="Q299" s="1">
        <f>Input!O299</f>
        <v>585666</v>
      </c>
      <c r="R299">
        <f>Input!P299</f>
        <v>115.02</v>
      </c>
      <c r="S299" s="1">
        <f>Input!Q299</f>
        <v>18219977</v>
      </c>
      <c r="T299" s="1">
        <f>Input!R299</f>
        <v>927562.47</v>
      </c>
    </row>
    <row r="300" spans="1:20" x14ac:dyDescent="0.45">
      <c r="A300">
        <f t="shared" si="9"/>
        <v>201712</v>
      </c>
      <c r="B300">
        <f t="shared" si="10"/>
        <v>0</v>
      </c>
      <c r="C300">
        <f>Input!A300</f>
        <v>12</v>
      </c>
      <c r="D300">
        <f>Input!B300</f>
        <v>2017</v>
      </c>
      <c r="E300" t="str">
        <f>Input!C300</f>
        <v>NFG</v>
      </c>
      <c r="F300">
        <f>Input!D300</f>
        <v>3120</v>
      </c>
      <c r="G300">
        <f>Input!E300</f>
        <v>486597</v>
      </c>
      <c r="H300">
        <f>Input!F300</f>
        <v>29604</v>
      </c>
      <c r="I300">
        <f>Input!G300</f>
        <v>9656</v>
      </c>
      <c r="J300">
        <f>Input!H300</f>
        <v>0</v>
      </c>
      <c r="K300">
        <f>Input!I300</f>
        <v>0</v>
      </c>
      <c r="L300">
        <f>Input!J300</f>
        <v>14397</v>
      </c>
      <c r="M300">
        <f>Input!K300</f>
        <v>5518</v>
      </c>
      <c r="N300" s="1">
        <f>Input!L300</f>
        <v>40667939.960000001</v>
      </c>
      <c r="O300" s="1">
        <f>Input!M300</f>
        <v>12893579.25</v>
      </c>
      <c r="P300" s="1">
        <f>Input!N300</f>
        <v>3525545.8</v>
      </c>
      <c r="Q300" s="1">
        <f>Input!O300</f>
        <v>0</v>
      </c>
      <c r="R300">
        <f>Input!P300</f>
        <v>83.58</v>
      </c>
      <c r="S300" s="1">
        <f>Input!Q300</f>
        <v>7150393.1699999999</v>
      </c>
      <c r="T300" s="1">
        <f>Input!R300</f>
        <v>-85089.59</v>
      </c>
    </row>
    <row r="301" spans="1:20" x14ac:dyDescent="0.45">
      <c r="A301">
        <f t="shared" si="9"/>
        <v>201712</v>
      </c>
      <c r="B301">
        <f t="shared" si="10"/>
        <v>1</v>
      </c>
      <c r="C301">
        <f>Input!A301</f>
        <v>12</v>
      </c>
      <c r="D301">
        <f>Input!B301</f>
        <v>2017</v>
      </c>
      <c r="E301" t="str">
        <f>Input!C301</f>
        <v>NGrid-Upstate</v>
      </c>
      <c r="F301">
        <f>Input!D301</f>
        <v>1004</v>
      </c>
      <c r="G301">
        <f>Input!E301</f>
        <v>1477163</v>
      </c>
      <c r="H301">
        <f>Input!F301</f>
        <v>207978</v>
      </c>
      <c r="I301">
        <f>Input!G301</f>
        <v>72279</v>
      </c>
      <c r="J301">
        <f>Input!H301</f>
        <v>251</v>
      </c>
      <c r="K301">
        <f>Input!I301</f>
        <v>1.6992031346999999E-2</v>
      </c>
      <c r="L301">
        <f>Input!J301</f>
        <v>49171</v>
      </c>
      <c r="M301">
        <f>Input!K301</f>
        <v>6284</v>
      </c>
      <c r="N301" s="1">
        <f>Input!L301</f>
        <v>186623151.74000001</v>
      </c>
      <c r="O301" s="1">
        <f>Input!M301</f>
        <v>193978451</v>
      </c>
      <c r="P301" s="1">
        <f>Input!N301</f>
        <v>35391391</v>
      </c>
      <c r="Q301" s="1">
        <f>Input!O301</f>
        <v>329776</v>
      </c>
      <c r="R301">
        <f>Input!P301</f>
        <v>126.34</v>
      </c>
      <c r="S301" s="1">
        <f>Input!Q301</f>
        <v>64943230</v>
      </c>
      <c r="T301" s="1">
        <f>Input!R301</f>
        <v>3881202.94</v>
      </c>
    </row>
    <row r="302" spans="1:20" x14ac:dyDescent="0.45">
      <c r="A302">
        <f t="shared" si="9"/>
        <v>201712</v>
      </c>
      <c r="B302">
        <f t="shared" si="10"/>
        <v>0</v>
      </c>
      <c r="C302">
        <f>Input!A302</f>
        <v>12</v>
      </c>
      <c r="D302">
        <f>Input!B302</f>
        <v>2017</v>
      </c>
      <c r="E302" t="str">
        <f>Input!C302</f>
        <v>NYSEG</v>
      </c>
      <c r="F302">
        <f>Input!D302</f>
        <v>1005</v>
      </c>
      <c r="G302">
        <f>Input!E302</f>
        <v>1009984</v>
      </c>
      <c r="H302">
        <f>Input!F302</f>
        <v>83667</v>
      </c>
      <c r="I302">
        <f>Input!G302</f>
        <v>72072</v>
      </c>
      <c r="J302">
        <f>Input!H302</f>
        <v>158</v>
      </c>
      <c r="K302">
        <f>Input!I302</f>
        <v>1.5643812178999999E-2</v>
      </c>
      <c r="L302">
        <f>Input!J302</f>
        <v>42884</v>
      </c>
      <c r="M302">
        <f>Input!K302</f>
        <v>3391</v>
      </c>
      <c r="N302" s="1">
        <f>Input!L302</f>
        <v>84608591</v>
      </c>
      <c r="O302" s="1">
        <f>Input!M302</f>
        <v>32374613</v>
      </c>
      <c r="P302" s="1">
        <f>Input!N302</f>
        <v>19280246</v>
      </c>
      <c r="Q302" s="1">
        <f>Input!O302</f>
        <v>125583</v>
      </c>
      <c r="R302">
        <f>Input!P302</f>
        <v>83.77</v>
      </c>
      <c r="S302" s="1">
        <f>Input!Q302</f>
        <v>23824356</v>
      </c>
      <c r="T302" s="1">
        <f>Input!R302</f>
        <v>956016</v>
      </c>
    </row>
    <row r="303" spans="1:20" x14ac:dyDescent="0.45">
      <c r="A303">
        <f t="shared" si="9"/>
        <v>201712</v>
      </c>
      <c r="B303">
        <f t="shared" si="10"/>
        <v>0</v>
      </c>
      <c r="C303">
        <f>Input!A303</f>
        <v>12</v>
      </c>
      <c r="D303">
        <f>Input!B303</f>
        <v>2017</v>
      </c>
      <c r="E303" t="str">
        <f>Input!C303</f>
        <v>OR</v>
      </c>
      <c r="F303">
        <f>Input!D303</f>
        <v>1006</v>
      </c>
      <c r="G303">
        <f>Input!E303</f>
        <v>200784</v>
      </c>
      <c r="H303">
        <f>Input!F303</f>
        <v>16050</v>
      </c>
      <c r="I303">
        <f>Input!G303</f>
        <v>16566</v>
      </c>
      <c r="J303">
        <f>Input!H303</f>
        <v>180</v>
      </c>
      <c r="K303">
        <f>Input!I303</f>
        <v>8.9648577576000005E-2</v>
      </c>
      <c r="L303">
        <f>Input!J303</f>
        <v>6961</v>
      </c>
      <c r="M303">
        <f>Input!K303</f>
        <v>15</v>
      </c>
      <c r="N303" s="1">
        <f>Input!L303</f>
        <v>50934995.119999997</v>
      </c>
      <c r="O303" s="1">
        <f>Input!M303</f>
        <v>8398295.9499999993</v>
      </c>
      <c r="P303" s="1">
        <f>Input!N303</f>
        <v>4801238</v>
      </c>
      <c r="Q303" s="1">
        <f>Input!O303</f>
        <v>144095.01</v>
      </c>
      <c r="R303">
        <f>Input!P303</f>
        <v>253.68</v>
      </c>
      <c r="S303" s="1">
        <f>Input!Q303</f>
        <v>7780023</v>
      </c>
      <c r="T303" s="1">
        <f>Input!R303</f>
        <v>166544.41</v>
      </c>
    </row>
    <row r="304" spans="1:20" x14ac:dyDescent="0.45">
      <c r="A304">
        <f t="shared" si="9"/>
        <v>201712</v>
      </c>
      <c r="B304">
        <f t="shared" si="10"/>
        <v>0</v>
      </c>
      <c r="C304">
        <f>Input!A304</f>
        <v>12</v>
      </c>
      <c r="D304">
        <f>Input!B304</f>
        <v>2017</v>
      </c>
      <c r="E304" t="str">
        <f>Input!C304</f>
        <v>PSEG</v>
      </c>
      <c r="F304" t="str">
        <f>Input!D304</f>
        <v>7497ps</v>
      </c>
      <c r="G304">
        <f>Input!E304</f>
        <v>156268</v>
      </c>
      <c r="H304">
        <f>Input!F304</f>
        <v>118133</v>
      </c>
      <c r="I304">
        <f>Input!G304</f>
        <v>27348</v>
      </c>
      <c r="J304">
        <f>Input!H304</f>
        <v>358</v>
      </c>
      <c r="K304">
        <f>Input!I304</f>
        <v>0.22909360841599999</v>
      </c>
      <c r="L304">
        <f>Input!J304</f>
        <v>56469</v>
      </c>
      <c r="M304">
        <f>Input!K304</f>
        <v>1528</v>
      </c>
      <c r="N304" s="1">
        <f>Input!L304</f>
        <v>128793678</v>
      </c>
      <c r="O304" s="1">
        <f>Input!M304</f>
        <v>77711468</v>
      </c>
      <c r="P304" s="1">
        <f>Input!N304</f>
        <v>24572366</v>
      </c>
      <c r="Q304" s="1">
        <f>Input!O304</f>
        <v>480716</v>
      </c>
      <c r="R304">
        <f>Input!P304</f>
        <v>824.18</v>
      </c>
      <c r="S304" s="1">
        <f>Input!Q304</f>
        <v>63675277</v>
      </c>
      <c r="T304" s="1">
        <f>Input!R304</f>
        <v>2570193</v>
      </c>
    </row>
    <row r="305" spans="1:20" x14ac:dyDescent="0.45">
      <c r="A305">
        <f t="shared" si="9"/>
        <v>201712</v>
      </c>
      <c r="B305">
        <f t="shared" si="10"/>
        <v>0</v>
      </c>
      <c r="C305">
        <f>Input!A305</f>
        <v>12</v>
      </c>
      <c r="D305">
        <f>Input!B305</f>
        <v>2017</v>
      </c>
      <c r="E305" t="str">
        <f>Input!C305</f>
        <v>RG&amp;E</v>
      </c>
      <c r="F305">
        <f>Input!D305</f>
        <v>1007</v>
      </c>
      <c r="G305">
        <f>Input!E305</f>
        <v>629694</v>
      </c>
      <c r="H305">
        <f>Input!F305</f>
        <v>56288</v>
      </c>
      <c r="I305">
        <f>Input!G305</f>
        <v>40709</v>
      </c>
      <c r="J305">
        <f>Input!H305</f>
        <v>107</v>
      </c>
      <c r="K305">
        <f>Input!I305</f>
        <v>1.6992380426000001E-2</v>
      </c>
      <c r="L305">
        <f>Input!J305</f>
        <v>27783</v>
      </c>
      <c r="M305">
        <f>Input!K305</f>
        <v>2095</v>
      </c>
      <c r="N305" s="1">
        <f>Input!L305</f>
        <v>53144852</v>
      </c>
      <c r="O305" s="1">
        <f>Input!M305</f>
        <v>33721918</v>
      </c>
      <c r="P305" s="1">
        <f>Input!N305</f>
        <v>15385160</v>
      </c>
      <c r="Q305" s="1">
        <f>Input!O305</f>
        <v>164179</v>
      </c>
      <c r="R305">
        <f>Input!P305</f>
        <v>84.4</v>
      </c>
      <c r="S305" s="1">
        <f>Input!Q305</f>
        <v>21770018</v>
      </c>
      <c r="T305" s="1">
        <f>Input!R305</f>
        <v>715960</v>
      </c>
    </row>
    <row r="306" spans="1:20" x14ac:dyDescent="0.45">
      <c r="A306">
        <f t="shared" si="9"/>
        <v>201803</v>
      </c>
      <c r="B306">
        <f t="shared" si="10"/>
        <v>0</v>
      </c>
      <c r="C306">
        <f>Input!A306</f>
        <v>3</v>
      </c>
      <c r="D306">
        <f>Input!B306</f>
        <v>2018</v>
      </c>
      <c r="E306" t="str">
        <f>Input!C306</f>
        <v>NYSEG</v>
      </c>
      <c r="F306">
        <f>Input!D306</f>
        <v>1005</v>
      </c>
      <c r="G306">
        <f>Input!E306</f>
        <v>1011245</v>
      </c>
      <c r="H306">
        <f>Input!F306</f>
        <v>86782</v>
      </c>
      <c r="I306">
        <f>Input!G306</f>
        <v>83853</v>
      </c>
      <c r="J306">
        <f>Input!H306</f>
        <v>342</v>
      </c>
      <c r="K306">
        <f>Input!I306</f>
        <v>3.3819697502E-2</v>
      </c>
      <c r="L306">
        <f>Input!J306</f>
        <v>43786</v>
      </c>
      <c r="M306">
        <f>Input!K306</f>
        <v>2249</v>
      </c>
      <c r="N306" s="1">
        <f>Input!L306</f>
        <v>87598657</v>
      </c>
      <c r="O306" s="1">
        <f>Input!M306</f>
        <v>30333633</v>
      </c>
      <c r="P306" s="1">
        <f>Input!N306</f>
        <v>28009713.960000001</v>
      </c>
      <c r="Q306" s="1">
        <f>Input!O306</f>
        <v>273085.76</v>
      </c>
      <c r="R306">
        <f>Input!P306</f>
        <v>86.62</v>
      </c>
      <c r="S306" s="1">
        <f>Input!Q306</f>
        <v>24705907</v>
      </c>
      <c r="T306" s="1">
        <f>Input!R306</f>
        <v>284148</v>
      </c>
    </row>
    <row r="307" spans="1:20" x14ac:dyDescent="0.45">
      <c r="A307">
        <f t="shared" si="9"/>
        <v>201803</v>
      </c>
      <c r="B307">
        <f t="shared" si="10"/>
        <v>0</v>
      </c>
      <c r="C307">
        <f>Input!A307</f>
        <v>3</v>
      </c>
      <c r="D307">
        <f>Input!B307</f>
        <v>2018</v>
      </c>
      <c r="E307" t="str">
        <f>Input!C307</f>
        <v>PSEG</v>
      </c>
      <c r="F307" t="str">
        <f>Input!D307</f>
        <v>7497ps</v>
      </c>
      <c r="G307">
        <f>Input!E307</f>
        <v>1045805</v>
      </c>
      <c r="H307">
        <f>Input!F307</f>
        <v>111431</v>
      </c>
      <c r="I307">
        <f>Input!G307</f>
        <v>28526</v>
      </c>
      <c r="J307">
        <f>Input!H307</f>
        <v>426</v>
      </c>
      <c r="K307">
        <f>Input!I307</f>
        <v>4.0734171283999997E-2</v>
      </c>
      <c r="L307">
        <f>Input!J307</f>
        <v>55194</v>
      </c>
      <c r="M307">
        <f>Input!K307</f>
        <v>3342</v>
      </c>
      <c r="N307" s="1">
        <f>Input!L307</f>
        <v>137054519</v>
      </c>
      <c r="O307" s="1">
        <f>Input!M307</f>
        <v>75942310</v>
      </c>
      <c r="P307" s="1">
        <f>Input!N307</f>
        <v>27848045.079999998</v>
      </c>
      <c r="Q307" s="1">
        <f>Input!O307</f>
        <v>786531</v>
      </c>
      <c r="R307">
        <f>Input!P307</f>
        <v>131.05000000000001</v>
      </c>
      <c r="S307" s="1">
        <f>Input!Q307</f>
        <v>63124544</v>
      </c>
      <c r="T307" s="1">
        <f>Input!R307</f>
        <v>2787526</v>
      </c>
    </row>
    <row r="308" spans="1:20" x14ac:dyDescent="0.45">
      <c r="A308">
        <f t="shared" si="9"/>
        <v>201803</v>
      </c>
      <c r="B308">
        <f t="shared" si="10"/>
        <v>0</v>
      </c>
      <c r="C308">
        <f>Input!A308</f>
        <v>3</v>
      </c>
      <c r="D308">
        <f>Input!B308</f>
        <v>2018</v>
      </c>
      <c r="E308" t="str">
        <f>Input!C308</f>
        <v>RG&amp;E</v>
      </c>
      <c r="F308">
        <f>Input!D308</f>
        <v>1007</v>
      </c>
      <c r="G308">
        <f>Input!E308</f>
        <v>631105</v>
      </c>
      <c r="H308">
        <f>Input!F308</f>
        <v>58938</v>
      </c>
      <c r="I308">
        <f>Input!G308</f>
        <v>52772</v>
      </c>
      <c r="J308">
        <f>Input!H308</f>
        <v>526</v>
      </c>
      <c r="K308">
        <f>Input!I308</f>
        <v>8.3345877469000004E-2</v>
      </c>
      <c r="L308">
        <f>Input!J308</f>
        <v>28189</v>
      </c>
      <c r="M308">
        <f>Input!K308</f>
        <v>2163</v>
      </c>
      <c r="N308" s="1">
        <f>Input!L308</f>
        <v>59140117</v>
      </c>
      <c r="O308" s="1">
        <f>Input!M308</f>
        <v>32764988</v>
      </c>
      <c r="P308" s="1">
        <f>Input!N308</f>
        <v>26336383</v>
      </c>
      <c r="Q308" s="1">
        <f>Input!O308</f>
        <v>859780.8</v>
      </c>
      <c r="R308">
        <f>Input!P308</f>
        <v>93.71</v>
      </c>
      <c r="S308" s="1">
        <f>Input!Q308</f>
        <v>22794625</v>
      </c>
      <c r="T308" s="1">
        <f>Input!R308</f>
        <v>118448</v>
      </c>
    </row>
    <row r="309" spans="1:20" x14ac:dyDescent="0.45">
      <c r="A309">
        <f t="shared" si="9"/>
        <v>201803</v>
      </c>
      <c r="B309">
        <f t="shared" si="10"/>
        <v>0</v>
      </c>
      <c r="C309">
        <f>Input!A309</f>
        <v>3</v>
      </c>
      <c r="D309">
        <f>Input!B309</f>
        <v>2018</v>
      </c>
      <c r="E309" t="str">
        <f>Input!C309</f>
        <v>CH</v>
      </c>
      <c r="F309">
        <f>Input!D309</f>
        <v>1001</v>
      </c>
      <c r="G309">
        <f>Input!E309</f>
        <v>263382</v>
      </c>
      <c r="H309">
        <f>Input!F309</f>
        <v>20953</v>
      </c>
      <c r="I309">
        <f>Input!G309</f>
        <v>21130</v>
      </c>
      <c r="J309">
        <f>Input!H309</f>
        <v>331</v>
      </c>
      <c r="K309">
        <f>Input!I309</f>
        <v>0.125672976893</v>
      </c>
      <c r="L309">
        <f>Input!J309</f>
        <v>4658</v>
      </c>
      <c r="M309">
        <f>Input!K309</f>
        <v>798</v>
      </c>
      <c r="N309" s="1">
        <f>Input!L309</f>
        <v>45131143</v>
      </c>
      <c r="O309" s="1">
        <f>Input!M309</f>
        <v>7963046</v>
      </c>
      <c r="P309" s="1">
        <f>Input!N309</f>
        <v>9476176.1400000006</v>
      </c>
      <c r="Q309" s="1">
        <f>Input!O309</f>
        <v>330265.08</v>
      </c>
      <c r="R309">
        <f>Input!P309</f>
        <v>171.35</v>
      </c>
      <c r="S309" s="1">
        <f>Input!Q309</f>
        <v>8352760.6399999997</v>
      </c>
      <c r="T309" s="1">
        <f>Input!R309</f>
        <v>389439.53</v>
      </c>
    </row>
    <row r="310" spans="1:20" x14ac:dyDescent="0.45">
      <c r="A310">
        <f t="shared" si="9"/>
        <v>201803</v>
      </c>
      <c r="B310">
        <f t="shared" si="10"/>
        <v>0</v>
      </c>
      <c r="C310">
        <f>Input!A310</f>
        <v>3</v>
      </c>
      <c r="D310">
        <f>Input!B310</f>
        <v>2018</v>
      </c>
      <c r="E310" t="str">
        <f>Input!C310</f>
        <v>CE</v>
      </c>
      <c r="F310">
        <f>Input!D310</f>
        <v>1002</v>
      </c>
      <c r="G310">
        <f>Input!E310</f>
        <v>2965851</v>
      </c>
      <c r="H310">
        <f>Input!F310</f>
        <v>294667</v>
      </c>
      <c r="I310">
        <f>Input!G310</f>
        <v>199012</v>
      </c>
      <c r="J310">
        <f>Input!H310</f>
        <v>1767</v>
      </c>
      <c r="K310">
        <f>Input!I310</f>
        <v>5.9578178405000001E-2</v>
      </c>
      <c r="L310">
        <f>Input!J310</f>
        <v>126583</v>
      </c>
      <c r="M310">
        <f>Input!K310</f>
        <v>5348</v>
      </c>
      <c r="N310" s="1">
        <f>Input!L310</f>
        <v>362275646.86000001</v>
      </c>
      <c r="O310" s="1">
        <f>Input!M310</f>
        <v>275994469.06</v>
      </c>
      <c r="P310" s="1">
        <f>Input!N310</f>
        <v>88533576.219999999</v>
      </c>
      <c r="Q310" s="1">
        <f>Input!O310</f>
        <v>2796000</v>
      </c>
      <c r="R310">
        <f>Input!P310</f>
        <v>122.15</v>
      </c>
      <c r="S310" s="1">
        <f>Input!Q310</f>
        <v>81776224.810000002</v>
      </c>
      <c r="T310" s="1">
        <f>Input!R310</f>
        <v>1985252.94</v>
      </c>
    </row>
    <row r="311" spans="1:20" x14ac:dyDescent="0.45">
      <c r="A311">
        <f t="shared" si="9"/>
        <v>201803</v>
      </c>
      <c r="B311">
        <f t="shared" si="10"/>
        <v>1</v>
      </c>
      <c r="C311">
        <f>Input!A311</f>
        <v>3</v>
      </c>
      <c r="D311">
        <f>Input!B311</f>
        <v>2018</v>
      </c>
      <c r="E311" t="str">
        <f>Input!C311</f>
        <v>NGrid-LI</v>
      </c>
      <c r="F311">
        <f>Input!D311</f>
        <v>1003</v>
      </c>
      <c r="G311">
        <f>Input!E311</f>
        <v>515200</v>
      </c>
      <c r="H311">
        <f>Input!F311</f>
        <v>43678</v>
      </c>
      <c r="I311">
        <f>Input!G311</f>
        <v>21793</v>
      </c>
      <c r="J311">
        <f>Input!H311</f>
        <v>127</v>
      </c>
      <c r="K311">
        <f>Input!I311</f>
        <v>2.4650621118E-2</v>
      </c>
      <c r="L311">
        <f>Input!J311</f>
        <v>5253</v>
      </c>
      <c r="M311">
        <f>Input!K311</f>
        <v>612</v>
      </c>
      <c r="N311" s="1">
        <f>Input!L311</f>
        <v>99891369.400000006</v>
      </c>
      <c r="O311" s="1">
        <f>Input!M311</f>
        <v>21607672</v>
      </c>
      <c r="P311" s="1">
        <f>Input!N311</f>
        <v>8053398</v>
      </c>
      <c r="Q311" s="1">
        <f>Input!O311</f>
        <v>126005</v>
      </c>
      <c r="R311">
        <f>Input!P311</f>
        <v>193.89</v>
      </c>
      <c r="S311" s="1">
        <f>Input!Q311</f>
        <v>5777577</v>
      </c>
      <c r="T311" s="1">
        <f>Input!R311</f>
        <v>143468.20000000001</v>
      </c>
    </row>
    <row r="312" spans="1:20" x14ac:dyDescent="0.45">
      <c r="A312">
        <f t="shared" si="9"/>
        <v>201803</v>
      </c>
      <c r="B312">
        <f t="shared" si="10"/>
        <v>0</v>
      </c>
      <c r="C312">
        <f>Input!A312</f>
        <v>3</v>
      </c>
      <c r="D312">
        <f>Input!B312</f>
        <v>2018</v>
      </c>
      <c r="E312" t="str">
        <f>Input!C312</f>
        <v>NFG</v>
      </c>
      <c r="F312">
        <f>Input!D312</f>
        <v>3120</v>
      </c>
      <c r="G312">
        <f>Input!E312</f>
        <v>489895</v>
      </c>
      <c r="H312">
        <f>Input!F312</f>
        <v>24998</v>
      </c>
      <c r="I312">
        <f>Input!G312</f>
        <v>46270</v>
      </c>
      <c r="J312">
        <f>Input!H312</f>
        <v>0</v>
      </c>
      <c r="K312">
        <f>Input!I312</f>
        <v>0</v>
      </c>
      <c r="L312">
        <f>Input!J312</f>
        <v>28593</v>
      </c>
      <c r="M312">
        <f>Input!K312</f>
        <v>4794</v>
      </c>
      <c r="N312" s="1">
        <f>Input!L312</f>
        <v>45959293.869999997</v>
      </c>
      <c r="O312" s="1">
        <f>Input!M312</f>
        <v>14442200.640000001</v>
      </c>
      <c r="P312" s="1">
        <f>Input!N312</f>
        <v>18670410.579999998</v>
      </c>
      <c r="Q312" s="1">
        <f>Input!O312</f>
        <v>0</v>
      </c>
      <c r="R312">
        <f>Input!P312</f>
        <v>93.81</v>
      </c>
      <c r="S312" s="1">
        <f>Input!Q312</f>
        <v>10518106.4</v>
      </c>
      <c r="T312" s="1">
        <f>Input!R312</f>
        <v>389726.05</v>
      </c>
    </row>
    <row r="313" spans="1:20" x14ac:dyDescent="0.45">
      <c r="A313">
        <f t="shared" si="9"/>
        <v>201803</v>
      </c>
      <c r="B313">
        <f t="shared" si="10"/>
        <v>1</v>
      </c>
      <c r="C313">
        <f>Input!A313</f>
        <v>3</v>
      </c>
      <c r="D313">
        <f>Input!B313</f>
        <v>2018</v>
      </c>
      <c r="E313" t="str">
        <f>Input!C313</f>
        <v>NGrid-Upstate</v>
      </c>
      <c r="F313">
        <f>Input!D313</f>
        <v>1004</v>
      </c>
      <c r="G313">
        <f>Input!E313</f>
        <v>1485219</v>
      </c>
      <c r="H313">
        <f>Input!F313</f>
        <v>188237</v>
      </c>
      <c r="I313">
        <f>Input!G313</f>
        <v>73864</v>
      </c>
      <c r="J313">
        <f>Input!H313</f>
        <v>530</v>
      </c>
      <c r="K313">
        <f>Input!I313</f>
        <v>3.5684973058000002E-2</v>
      </c>
      <c r="L313">
        <f>Input!J313</f>
        <v>47154</v>
      </c>
      <c r="M313">
        <f>Input!K313</f>
        <v>4202</v>
      </c>
      <c r="N313" s="1">
        <f>Input!L313</f>
        <v>201858476.00999999</v>
      </c>
      <c r="O313" s="1">
        <f>Input!M313</f>
        <v>201988497</v>
      </c>
      <c r="P313" s="1">
        <f>Input!N313</f>
        <v>40920310</v>
      </c>
      <c r="Q313" s="1">
        <f>Input!O313</f>
        <v>851988</v>
      </c>
      <c r="R313">
        <f>Input!P313</f>
        <v>135.91</v>
      </c>
      <c r="S313" s="1">
        <f>Input!Q313</f>
        <v>60531617</v>
      </c>
      <c r="T313" s="1">
        <f>Input!R313</f>
        <v>1082849.22</v>
      </c>
    </row>
    <row r="314" spans="1:20" x14ac:dyDescent="0.45">
      <c r="A314">
        <f t="shared" si="9"/>
        <v>201803</v>
      </c>
      <c r="B314">
        <f t="shared" si="10"/>
        <v>0</v>
      </c>
      <c r="C314">
        <f>Input!A314</f>
        <v>3</v>
      </c>
      <c r="D314">
        <f>Input!B314</f>
        <v>2018</v>
      </c>
      <c r="E314" t="str">
        <f>Input!C314</f>
        <v>OR</v>
      </c>
      <c r="F314">
        <f>Input!D314</f>
        <v>1006</v>
      </c>
      <c r="G314">
        <f>Input!E314</f>
        <v>201550</v>
      </c>
      <c r="H314">
        <f>Input!F314</f>
        <v>19234</v>
      </c>
      <c r="I314">
        <f>Input!G314</f>
        <v>17002</v>
      </c>
      <c r="J314">
        <f>Input!H314</f>
        <v>29</v>
      </c>
      <c r="K314">
        <f>Input!I314</f>
        <v>1.4388489209E-2</v>
      </c>
      <c r="L314">
        <f>Input!J314</f>
        <v>6609</v>
      </c>
      <c r="M314">
        <f>Input!K314</f>
        <v>8</v>
      </c>
      <c r="N314" s="1">
        <f>Input!L314</f>
        <v>52890829.289999999</v>
      </c>
      <c r="O314" s="1">
        <f>Input!M314</f>
        <v>10665908.99</v>
      </c>
      <c r="P314" s="1">
        <f>Input!N314</f>
        <v>6911424</v>
      </c>
      <c r="Q314" s="1">
        <f>Input!O314</f>
        <v>27007.41</v>
      </c>
      <c r="R314">
        <f>Input!P314</f>
        <v>262.42</v>
      </c>
      <c r="S314" s="1">
        <f>Input!Q314</f>
        <v>7757186</v>
      </c>
      <c r="T314" s="1">
        <f>Input!R314</f>
        <v>232741.96</v>
      </c>
    </row>
    <row r="315" spans="1:20" x14ac:dyDescent="0.45">
      <c r="A315">
        <f t="shared" si="9"/>
        <v>201803</v>
      </c>
      <c r="B315">
        <f t="shared" si="10"/>
        <v>1</v>
      </c>
      <c r="C315">
        <f>Input!A315</f>
        <v>3</v>
      </c>
      <c r="D315">
        <f>Input!B315</f>
        <v>2018</v>
      </c>
      <c r="E315" t="str">
        <f>Input!C315</f>
        <v>NGrid-NY</v>
      </c>
      <c r="F315">
        <f>Input!D315</f>
        <v>3010</v>
      </c>
      <c r="G315">
        <f>Input!E315</f>
        <v>1017185</v>
      </c>
      <c r="H315">
        <f>Input!F315</f>
        <v>143423</v>
      </c>
      <c r="I315">
        <f>Input!G315</f>
        <v>71133</v>
      </c>
      <c r="J315">
        <f>Input!H315</f>
        <v>2127</v>
      </c>
      <c r="K315">
        <f>Input!I315</f>
        <v>0.20910650471600001</v>
      </c>
      <c r="L315">
        <f>Input!J315</f>
        <v>21140</v>
      </c>
      <c r="M315">
        <f>Input!K315</f>
        <v>3667</v>
      </c>
      <c r="N315" s="1">
        <f>Input!L315</f>
        <v>158706377.52000001</v>
      </c>
      <c r="O315" s="1">
        <f>Input!M315</f>
        <v>57225548</v>
      </c>
      <c r="P315" s="1">
        <f>Input!N315</f>
        <v>47192115</v>
      </c>
      <c r="Q315" s="1">
        <f>Input!O315</f>
        <v>699434</v>
      </c>
      <c r="R315">
        <f>Input!P315</f>
        <v>156.03</v>
      </c>
      <c r="S315" s="1">
        <f>Input!Q315</f>
        <v>18686368</v>
      </c>
      <c r="T315" s="1">
        <f>Input!R315</f>
        <v>634232.85</v>
      </c>
    </row>
    <row r="316" spans="1:20" x14ac:dyDescent="0.45">
      <c r="A316">
        <f t="shared" si="9"/>
        <v>201806</v>
      </c>
      <c r="B316">
        <f t="shared" si="10"/>
        <v>0</v>
      </c>
      <c r="C316">
        <f>Input!A316</f>
        <v>6</v>
      </c>
      <c r="D316">
        <f>Input!B316</f>
        <v>2018</v>
      </c>
      <c r="E316" t="str">
        <f>Input!C316</f>
        <v>NYSEG</v>
      </c>
      <c r="F316">
        <f>Input!D316</f>
        <v>1005</v>
      </c>
      <c r="G316">
        <f>Input!E316</f>
        <v>1013818</v>
      </c>
      <c r="H316">
        <f>Input!F316</f>
        <v>92026</v>
      </c>
      <c r="I316">
        <f>Input!G316</f>
        <v>77213</v>
      </c>
      <c r="J316">
        <f>Input!H316</f>
        <v>1600</v>
      </c>
      <c r="K316">
        <f>Input!I316</f>
        <v>0.15781925355400001</v>
      </c>
      <c r="L316">
        <f>Input!J316</f>
        <v>44760</v>
      </c>
      <c r="M316">
        <f>Input!K316</f>
        <v>2567</v>
      </c>
      <c r="N316" s="1">
        <f>Input!L316</f>
        <v>71413961</v>
      </c>
      <c r="O316" s="1">
        <f>Input!M316</f>
        <v>36741543</v>
      </c>
      <c r="P316" s="1">
        <f>Input!N316</f>
        <v>24196315.460000001</v>
      </c>
      <c r="Q316" s="1">
        <f>Input!O316</f>
        <v>1205756.8999999999</v>
      </c>
      <c r="R316">
        <f>Input!P316</f>
        <v>70.44</v>
      </c>
      <c r="S316" s="1">
        <f>Input!Q316</f>
        <v>25644841</v>
      </c>
      <c r="T316" s="1">
        <f>Input!R316</f>
        <v>1047270.32</v>
      </c>
    </row>
    <row r="317" spans="1:20" x14ac:dyDescent="0.45">
      <c r="A317">
        <f t="shared" si="9"/>
        <v>201806</v>
      </c>
      <c r="B317">
        <f t="shared" si="10"/>
        <v>0</v>
      </c>
      <c r="C317">
        <f>Input!A317</f>
        <v>6</v>
      </c>
      <c r="D317">
        <f>Input!B317</f>
        <v>2018</v>
      </c>
      <c r="E317" t="str">
        <f>Input!C317</f>
        <v>RG&amp;E</v>
      </c>
      <c r="F317">
        <f>Input!D317</f>
        <v>1007</v>
      </c>
      <c r="G317">
        <f>Input!E317</f>
        <v>631434</v>
      </c>
      <c r="H317">
        <f>Input!F317</f>
        <v>61840</v>
      </c>
      <c r="I317">
        <f>Input!G317</f>
        <v>46202</v>
      </c>
      <c r="J317">
        <f>Input!H317</f>
        <v>1433</v>
      </c>
      <c r="K317">
        <f>Input!I317</f>
        <v>0.226943750257</v>
      </c>
      <c r="L317">
        <f>Input!J317</f>
        <v>29137</v>
      </c>
      <c r="M317">
        <f>Input!K317</f>
        <v>1913</v>
      </c>
      <c r="N317" s="1">
        <f>Input!L317</f>
        <v>38838634</v>
      </c>
      <c r="O317" s="1">
        <f>Input!M317</f>
        <v>38218674</v>
      </c>
      <c r="P317" s="1">
        <f>Input!N317</f>
        <v>19856082.079999998</v>
      </c>
      <c r="Q317" s="1">
        <f>Input!O317</f>
        <v>2780300</v>
      </c>
      <c r="R317">
        <f>Input!P317</f>
        <v>61.51</v>
      </c>
      <c r="S317" s="1">
        <f>Input!Q317</f>
        <v>24138430</v>
      </c>
      <c r="T317" s="1">
        <f>Input!R317</f>
        <v>980719.6</v>
      </c>
    </row>
    <row r="318" spans="1:20" x14ac:dyDescent="0.45">
      <c r="A318">
        <f t="shared" si="9"/>
        <v>201806</v>
      </c>
      <c r="B318">
        <f t="shared" si="10"/>
        <v>0</v>
      </c>
      <c r="C318">
        <f>Input!A318</f>
        <v>6</v>
      </c>
      <c r="D318">
        <f>Input!B318</f>
        <v>2018</v>
      </c>
      <c r="E318" t="str">
        <f>Input!C318</f>
        <v>CH</v>
      </c>
      <c r="F318">
        <f>Input!D318</f>
        <v>1001</v>
      </c>
      <c r="G318">
        <f>Input!E318</f>
        <v>262386</v>
      </c>
      <c r="H318">
        <f>Input!F318</f>
        <v>22520</v>
      </c>
      <c r="I318">
        <f>Input!G318</f>
        <v>20906</v>
      </c>
      <c r="J318">
        <f>Input!H318</f>
        <v>853</v>
      </c>
      <c r="K318">
        <f>Input!I318</f>
        <v>0.32509356444300003</v>
      </c>
      <c r="L318">
        <f>Input!J318</f>
        <v>5453</v>
      </c>
      <c r="M318">
        <f>Input!K318</f>
        <v>576</v>
      </c>
      <c r="N318" s="1">
        <f>Input!L318</f>
        <v>33645597</v>
      </c>
      <c r="O318" s="1">
        <f>Input!M318</f>
        <v>9004107</v>
      </c>
      <c r="P318" s="1">
        <f>Input!N318</f>
        <v>8603587.4000000004</v>
      </c>
      <c r="Q318" s="1">
        <f>Input!O318</f>
        <v>964060.35</v>
      </c>
      <c r="R318">
        <f>Input!P318</f>
        <v>128.22999999999999</v>
      </c>
      <c r="S318" s="1">
        <f>Input!Q318</f>
        <v>9515417</v>
      </c>
      <c r="T318" s="1">
        <f>Input!R318</f>
        <v>356163.46</v>
      </c>
    </row>
    <row r="319" spans="1:20" x14ac:dyDescent="0.45">
      <c r="A319">
        <f t="shared" si="9"/>
        <v>201806</v>
      </c>
      <c r="B319">
        <f t="shared" si="10"/>
        <v>0</v>
      </c>
      <c r="C319">
        <f>Input!A319</f>
        <v>6</v>
      </c>
      <c r="D319">
        <f>Input!B319</f>
        <v>2018</v>
      </c>
      <c r="E319" t="str">
        <f>Input!C319</f>
        <v>CE</v>
      </c>
      <c r="F319">
        <f>Input!D319</f>
        <v>1002</v>
      </c>
      <c r="G319">
        <f>Input!E319</f>
        <v>2972750</v>
      </c>
      <c r="H319">
        <f>Input!F319</f>
        <v>286957</v>
      </c>
      <c r="I319">
        <f>Input!G319</f>
        <v>197749</v>
      </c>
      <c r="J319">
        <f>Input!H319</f>
        <v>4246</v>
      </c>
      <c r="K319">
        <f>Input!I319</f>
        <v>0.14283071230300001</v>
      </c>
      <c r="L319">
        <f>Input!J319</f>
        <v>119205</v>
      </c>
      <c r="M319">
        <f>Input!K319</f>
        <v>5168</v>
      </c>
      <c r="N319" s="1">
        <f>Input!L319</f>
        <v>329555837.63</v>
      </c>
      <c r="O319" s="1">
        <f>Input!M319</f>
        <v>271855335.16000003</v>
      </c>
      <c r="P319" s="1">
        <f>Input!N319</f>
        <v>84693013.459999993</v>
      </c>
      <c r="Q319" s="1">
        <f>Input!O319</f>
        <v>7969000</v>
      </c>
      <c r="R319">
        <f>Input!P319</f>
        <v>110.86</v>
      </c>
      <c r="S319" s="1">
        <f>Input!Q319</f>
        <v>83051158.609999999</v>
      </c>
      <c r="T319" s="1">
        <f>Input!R319</f>
        <v>3069997.01</v>
      </c>
    </row>
    <row r="320" spans="1:20" x14ac:dyDescent="0.45">
      <c r="A320">
        <f t="shared" si="9"/>
        <v>201806</v>
      </c>
      <c r="B320">
        <f t="shared" si="10"/>
        <v>1</v>
      </c>
      <c r="C320">
        <f>Input!A320</f>
        <v>6</v>
      </c>
      <c r="D320">
        <f>Input!B320</f>
        <v>2018</v>
      </c>
      <c r="E320" t="str">
        <f>Input!C320</f>
        <v>NGrid-LI</v>
      </c>
      <c r="F320">
        <f>Input!D320</f>
        <v>1003</v>
      </c>
      <c r="G320">
        <f>Input!E320</f>
        <v>517432</v>
      </c>
      <c r="H320">
        <f>Input!F320</f>
        <v>49598</v>
      </c>
      <c r="I320">
        <f>Input!G320</f>
        <v>19796</v>
      </c>
      <c r="J320">
        <f>Input!H320</f>
        <v>1709</v>
      </c>
      <c r="K320">
        <f>Input!I320</f>
        <v>0.330284945655</v>
      </c>
      <c r="L320">
        <f>Input!J320</f>
        <v>7995</v>
      </c>
      <c r="M320">
        <f>Input!K320</f>
        <v>815</v>
      </c>
      <c r="N320" s="1">
        <f>Input!L320</f>
        <v>41124537.329999998</v>
      </c>
      <c r="O320" s="1">
        <f>Input!M320</f>
        <v>37750771</v>
      </c>
      <c r="P320" s="1">
        <f>Input!N320</f>
        <v>6800152</v>
      </c>
      <c r="Q320" s="1">
        <f>Input!O320</f>
        <v>1567133</v>
      </c>
      <c r="R320">
        <f>Input!P320</f>
        <v>79.48</v>
      </c>
      <c r="S320" s="1">
        <f>Input!Q320</f>
        <v>7946010</v>
      </c>
      <c r="T320" s="1">
        <f>Input!R320</f>
        <v>345666.1</v>
      </c>
    </row>
    <row r="321" spans="1:20" x14ac:dyDescent="0.45">
      <c r="A321">
        <f t="shared" si="9"/>
        <v>201806</v>
      </c>
      <c r="B321">
        <f t="shared" si="10"/>
        <v>0</v>
      </c>
      <c r="C321">
        <f>Input!A321</f>
        <v>6</v>
      </c>
      <c r="D321">
        <f>Input!B321</f>
        <v>2018</v>
      </c>
      <c r="E321" t="str">
        <f>Input!C321</f>
        <v>NFG</v>
      </c>
      <c r="F321">
        <f>Input!D321</f>
        <v>3120</v>
      </c>
      <c r="G321">
        <f>Input!E321</f>
        <v>489304</v>
      </c>
      <c r="H321">
        <f>Input!F321</f>
        <v>28311</v>
      </c>
      <c r="I321">
        <f>Input!G321</f>
        <v>34684</v>
      </c>
      <c r="J321">
        <f>Input!H321</f>
        <v>1587</v>
      </c>
      <c r="K321">
        <f>Input!I321</f>
        <v>0.324338243709</v>
      </c>
      <c r="L321">
        <f>Input!J321</f>
        <v>26933</v>
      </c>
      <c r="M321">
        <f>Input!K321</f>
        <v>6259</v>
      </c>
      <c r="N321" s="1">
        <f>Input!L321</f>
        <v>16542194.42</v>
      </c>
      <c r="O321" s="1">
        <f>Input!M321</f>
        <v>16940329.559999999</v>
      </c>
      <c r="P321" s="1">
        <f>Input!N321</f>
        <v>14286002.92</v>
      </c>
      <c r="Q321" s="1">
        <f>Input!O321</f>
        <v>883881.91</v>
      </c>
      <c r="R321">
        <f>Input!P321</f>
        <v>33.81</v>
      </c>
      <c r="S321" s="1">
        <f>Input!Q321</f>
        <v>11272314</v>
      </c>
      <c r="T321" s="1">
        <f>Input!R321</f>
        <v>1497554.62</v>
      </c>
    </row>
    <row r="322" spans="1:20" x14ac:dyDescent="0.45">
      <c r="A322">
        <f t="shared" si="9"/>
        <v>201806</v>
      </c>
      <c r="B322">
        <f t="shared" si="10"/>
        <v>1</v>
      </c>
      <c r="C322">
        <f>Input!A322</f>
        <v>6</v>
      </c>
      <c r="D322">
        <f>Input!B322</f>
        <v>2018</v>
      </c>
      <c r="E322" t="str">
        <f>Input!C322</f>
        <v>NGrid-Upstate</v>
      </c>
      <c r="F322">
        <f>Input!D322</f>
        <v>1004</v>
      </c>
      <c r="G322">
        <f>Input!E322</f>
        <v>1499972</v>
      </c>
      <c r="H322">
        <f>Input!F322</f>
        <v>206295</v>
      </c>
      <c r="I322">
        <f>Input!G322</f>
        <v>74009</v>
      </c>
      <c r="J322">
        <f>Input!H322</f>
        <v>8643</v>
      </c>
      <c r="K322">
        <f>Input!I322</f>
        <v>0.57621075593399995</v>
      </c>
      <c r="L322">
        <f>Input!J322</f>
        <v>59312</v>
      </c>
      <c r="M322">
        <f>Input!K322</f>
        <v>4832</v>
      </c>
      <c r="N322" s="1">
        <f>Input!L322</f>
        <v>134141776</v>
      </c>
      <c r="O322" s="1">
        <f>Input!M322</f>
        <v>219265457</v>
      </c>
      <c r="P322" s="1">
        <f>Input!N322</f>
        <v>41136142</v>
      </c>
      <c r="Q322" s="1">
        <f>Input!O322</f>
        <v>10576941</v>
      </c>
      <c r="R322">
        <f>Input!P322</f>
        <v>89.43</v>
      </c>
      <c r="S322" s="1">
        <f>Input!Q322</f>
        <v>77024293</v>
      </c>
      <c r="T322" s="1">
        <f>Input!R322</f>
        <v>3242589.33</v>
      </c>
    </row>
    <row r="323" spans="1:20" x14ac:dyDescent="0.45">
      <c r="A323">
        <f t="shared" ref="A323:A386" si="11">D323*100+C323</f>
        <v>201806</v>
      </c>
      <c r="B323">
        <f t="shared" si="10"/>
        <v>0</v>
      </c>
      <c r="C323">
        <f>Input!A323</f>
        <v>6</v>
      </c>
      <c r="D323">
        <f>Input!B323</f>
        <v>2018</v>
      </c>
      <c r="E323" t="str">
        <f>Input!C323</f>
        <v>OR</v>
      </c>
      <c r="F323">
        <f>Input!D323</f>
        <v>1006</v>
      </c>
      <c r="G323">
        <f>Input!E323</f>
        <v>201962</v>
      </c>
      <c r="H323">
        <f>Input!F323</f>
        <v>19317</v>
      </c>
      <c r="I323">
        <f>Input!G323</f>
        <v>15640</v>
      </c>
      <c r="J323">
        <f>Input!H323</f>
        <v>813</v>
      </c>
      <c r="K323">
        <f>Input!I323</f>
        <v>0.40255097493600001</v>
      </c>
      <c r="L323">
        <f>Input!J323</f>
        <v>8056</v>
      </c>
      <c r="M323">
        <f>Input!K323</f>
        <v>130</v>
      </c>
      <c r="N323" s="1">
        <f>Input!L323</f>
        <v>36519121.640000001</v>
      </c>
      <c r="O323" s="1">
        <f>Input!M323</f>
        <v>11813306.51</v>
      </c>
      <c r="P323" s="1">
        <f>Input!N323</f>
        <v>4884317</v>
      </c>
      <c r="Q323" s="1">
        <f>Input!O323</f>
        <v>1063081.76</v>
      </c>
      <c r="R323">
        <f>Input!P323</f>
        <v>180.82</v>
      </c>
      <c r="S323" s="1">
        <f>Input!Q323</f>
        <v>10139496</v>
      </c>
      <c r="T323" s="1">
        <f>Input!R323</f>
        <v>345649.76</v>
      </c>
    </row>
    <row r="324" spans="1:20" x14ac:dyDescent="0.45">
      <c r="A324">
        <f t="shared" si="11"/>
        <v>201806</v>
      </c>
      <c r="B324">
        <f t="shared" si="10"/>
        <v>1</v>
      </c>
      <c r="C324">
        <f>Input!A324</f>
        <v>6</v>
      </c>
      <c r="D324">
        <f>Input!B324</f>
        <v>2018</v>
      </c>
      <c r="E324" t="str">
        <f>Input!C324</f>
        <v>NGrid-NY</v>
      </c>
      <c r="F324">
        <f>Input!D324</f>
        <v>3010</v>
      </c>
      <c r="G324">
        <f>Input!E324</f>
        <v>1037890</v>
      </c>
      <c r="H324">
        <f>Input!F324</f>
        <v>161698</v>
      </c>
      <c r="I324">
        <f>Input!G324</f>
        <v>69907</v>
      </c>
      <c r="J324">
        <f>Input!H324</f>
        <v>3402</v>
      </c>
      <c r="K324">
        <f>Input!I324</f>
        <v>0.32778040062000002</v>
      </c>
      <c r="L324">
        <f>Input!J324</f>
        <v>25031</v>
      </c>
      <c r="M324">
        <f>Input!K324</f>
        <v>4340</v>
      </c>
      <c r="N324" s="1">
        <f>Input!L324</f>
        <v>66737069.810000002</v>
      </c>
      <c r="O324" s="1">
        <f>Input!M324</f>
        <v>69221028</v>
      </c>
      <c r="P324" s="1">
        <f>Input!N324</f>
        <v>42573155</v>
      </c>
      <c r="Q324" s="1">
        <f>Input!O324</f>
        <v>2947851</v>
      </c>
      <c r="R324">
        <f>Input!P324</f>
        <v>64.3</v>
      </c>
      <c r="S324" s="1">
        <f>Input!Q324</f>
        <v>22584106</v>
      </c>
      <c r="T324" s="1">
        <f>Input!R324</f>
        <v>1332934.92</v>
      </c>
    </row>
    <row r="325" spans="1:20" x14ac:dyDescent="0.45">
      <c r="A325">
        <f t="shared" si="11"/>
        <v>201806</v>
      </c>
      <c r="B325">
        <f t="shared" si="10"/>
        <v>0</v>
      </c>
      <c r="C325">
        <f>Input!A325</f>
        <v>6</v>
      </c>
      <c r="D325">
        <f>Input!B325</f>
        <v>2018</v>
      </c>
      <c r="E325" t="str">
        <f>Input!C325</f>
        <v>PSEG</v>
      </c>
      <c r="F325" t="str">
        <f>Input!D325</f>
        <v>7497ps</v>
      </c>
      <c r="G325">
        <f>Input!E325</f>
        <v>1047313</v>
      </c>
      <c r="H325">
        <f>Input!F325</f>
        <v>106307</v>
      </c>
      <c r="I325">
        <f>Input!G325</f>
        <v>8878</v>
      </c>
      <c r="J325">
        <f>Input!H325</f>
        <v>2928</v>
      </c>
      <c r="K325">
        <f>Input!I325</f>
        <v>0.27957258240900001</v>
      </c>
      <c r="L325">
        <f>Input!J325</f>
        <v>53066</v>
      </c>
      <c r="M325">
        <f>Input!K325</f>
        <v>1478</v>
      </c>
      <c r="N325" s="1">
        <f>Input!L325</f>
        <v>144978928</v>
      </c>
      <c r="O325" s="1">
        <f>Input!M325</f>
        <v>71656760</v>
      </c>
      <c r="P325" s="1">
        <f>Input!N325</f>
        <v>8534554</v>
      </c>
      <c r="Q325" s="1">
        <f>Input!O325</f>
        <v>4257049</v>
      </c>
      <c r="R325">
        <f>Input!P325</f>
        <v>138.43</v>
      </c>
      <c r="S325" s="1">
        <f>Input!Q325</f>
        <v>63513794</v>
      </c>
      <c r="T325" s="1">
        <f>Input!R325</f>
        <v>1440876</v>
      </c>
    </row>
    <row r="326" spans="1:20" x14ac:dyDescent="0.45">
      <c r="A326">
        <f t="shared" si="11"/>
        <v>201809</v>
      </c>
      <c r="B326">
        <f t="shared" si="10"/>
        <v>0</v>
      </c>
      <c r="C326">
        <f>Input!A326</f>
        <v>9</v>
      </c>
      <c r="D326">
        <f>Input!B326</f>
        <v>2018</v>
      </c>
      <c r="E326" t="str">
        <f>Input!C326</f>
        <v>CH</v>
      </c>
      <c r="F326">
        <f>Input!D326</f>
        <v>1001</v>
      </c>
      <c r="G326">
        <f>Input!E326</f>
        <v>263008</v>
      </c>
      <c r="H326">
        <f>Input!F326</f>
        <v>22553</v>
      </c>
      <c r="I326">
        <f>Input!G326</f>
        <v>20596</v>
      </c>
      <c r="J326">
        <f>Input!H326</f>
        <v>628</v>
      </c>
      <c r="K326">
        <f>Input!I326</f>
        <v>0.23877600681300001</v>
      </c>
      <c r="L326">
        <f>Input!J326</f>
        <v>5648</v>
      </c>
      <c r="M326">
        <f>Input!K326</f>
        <v>685</v>
      </c>
      <c r="N326" s="1">
        <f>Input!L326</f>
        <v>39552979</v>
      </c>
      <c r="O326" s="1">
        <f>Input!M326</f>
        <v>8944532</v>
      </c>
      <c r="P326" s="1">
        <f>Input!N326</f>
        <v>8336058.3499999996</v>
      </c>
      <c r="Q326" s="1">
        <f>Input!O326</f>
        <v>644824.61</v>
      </c>
      <c r="R326">
        <f>Input!P326</f>
        <v>150.38999999999999</v>
      </c>
      <c r="S326" s="1">
        <f>Input!Q326</f>
        <v>9948008.4199999999</v>
      </c>
      <c r="T326" s="1">
        <f>Input!R326</f>
        <v>568379.68999999994</v>
      </c>
    </row>
    <row r="327" spans="1:20" x14ac:dyDescent="0.45">
      <c r="A327">
        <f t="shared" si="11"/>
        <v>201809</v>
      </c>
      <c r="B327">
        <f t="shared" si="10"/>
        <v>0</v>
      </c>
      <c r="C327">
        <f>Input!A327</f>
        <v>9</v>
      </c>
      <c r="D327">
        <f>Input!B327</f>
        <v>2018</v>
      </c>
      <c r="E327" t="str">
        <f>Input!C327</f>
        <v>CE</v>
      </c>
      <c r="F327">
        <f>Input!D327</f>
        <v>1002</v>
      </c>
      <c r="G327">
        <f>Input!E327</f>
        <v>2976455</v>
      </c>
      <c r="H327">
        <f>Input!F327</f>
        <v>281176</v>
      </c>
      <c r="I327">
        <f>Input!G327</f>
        <v>233918</v>
      </c>
      <c r="J327">
        <f>Input!H327</f>
        <v>3178</v>
      </c>
      <c r="K327">
        <f>Input!I327</f>
        <v>0.106771310166</v>
      </c>
      <c r="L327">
        <f>Input!J327</f>
        <v>123838</v>
      </c>
      <c r="M327">
        <f>Input!K327</f>
        <v>5769</v>
      </c>
      <c r="N327" s="1">
        <f>Input!L327</f>
        <v>432728457.81</v>
      </c>
      <c r="O327" s="1">
        <f>Input!M327</f>
        <v>305799361.76999998</v>
      </c>
      <c r="P327" s="1">
        <f>Input!N327</f>
        <v>107617651.86</v>
      </c>
      <c r="Q327" s="1">
        <f>Input!O327</f>
        <v>6775000</v>
      </c>
      <c r="R327">
        <f>Input!P327</f>
        <v>145.38</v>
      </c>
      <c r="S327" s="1">
        <f>Input!Q327</f>
        <v>87013356.769999996</v>
      </c>
      <c r="T327" s="1">
        <f>Input!R327</f>
        <v>3483644.29</v>
      </c>
    </row>
    <row r="328" spans="1:20" x14ac:dyDescent="0.45">
      <c r="A328">
        <f t="shared" si="11"/>
        <v>201809</v>
      </c>
      <c r="B328">
        <f t="shared" si="10"/>
        <v>1</v>
      </c>
      <c r="C328">
        <f>Input!A328</f>
        <v>9</v>
      </c>
      <c r="D328">
        <f>Input!B328</f>
        <v>2018</v>
      </c>
      <c r="E328" t="str">
        <f>Input!C328</f>
        <v>NGrid-LI</v>
      </c>
      <c r="F328">
        <f>Input!D328</f>
        <v>1003</v>
      </c>
      <c r="G328">
        <f>Input!E328</f>
        <v>513497</v>
      </c>
      <c r="H328">
        <f>Input!F328</f>
        <v>42749</v>
      </c>
      <c r="I328">
        <f>Input!G328</f>
        <v>15045</v>
      </c>
      <c r="J328">
        <f>Input!H328</f>
        <v>1529</v>
      </c>
      <c r="K328">
        <f>Input!I328</f>
        <v>0.297762206985</v>
      </c>
      <c r="L328">
        <f>Input!J328</f>
        <v>7936</v>
      </c>
      <c r="M328">
        <f>Input!K328</f>
        <v>822</v>
      </c>
      <c r="N328" s="1">
        <f>Input!L328</f>
        <v>29305286.920000002</v>
      </c>
      <c r="O328" s="1">
        <f>Input!M328</f>
        <v>23089404</v>
      </c>
      <c r="P328" s="1">
        <f>Input!N328</f>
        <v>4154419</v>
      </c>
      <c r="Q328" s="1">
        <f>Input!O328</f>
        <v>1065672</v>
      </c>
      <c r="R328">
        <f>Input!P328</f>
        <v>57.07</v>
      </c>
      <c r="S328" s="1">
        <f>Input!Q328</f>
        <v>7324541</v>
      </c>
      <c r="T328" s="1">
        <f>Input!R328</f>
        <v>654127.54</v>
      </c>
    </row>
    <row r="329" spans="1:20" x14ac:dyDescent="0.45">
      <c r="A329">
        <f t="shared" si="11"/>
        <v>201809</v>
      </c>
      <c r="B329">
        <f t="shared" si="10"/>
        <v>0</v>
      </c>
      <c r="C329">
        <f>Input!A329</f>
        <v>9</v>
      </c>
      <c r="D329">
        <f>Input!B329</f>
        <v>2018</v>
      </c>
      <c r="E329" t="str">
        <f>Input!C329</f>
        <v>NFG</v>
      </c>
      <c r="F329">
        <f>Input!D329</f>
        <v>3120</v>
      </c>
      <c r="G329">
        <f>Input!E329</f>
        <v>486570</v>
      </c>
      <c r="H329">
        <f>Input!F329</f>
        <v>34020</v>
      </c>
      <c r="I329">
        <f>Input!G329</f>
        <v>19316</v>
      </c>
      <c r="J329">
        <f>Input!H329</f>
        <v>2714</v>
      </c>
      <c r="K329">
        <f>Input!I329</f>
        <v>0.55778202519700004</v>
      </c>
      <c r="L329">
        <f>Input!J329</f>
        <v>24376</v>
      </c>
      <c r="M329">
        <f>Input!K329</f>
        <v>6907</v>
      </c>
      <c r="N329" s="1">
        <f>Input!L329</f>
        <v>14561713.41</v>
      </c>
      <c r="O329" s="1">
        <f>Input!M329</f>
        <v>18028644.579999998</v>
      </c>
      <c r="P329" s="1">
        <f>Input!N329</f>
        <v>8795410.1899999995</v>
      </c>
      <c r="Q329" s="1">
        <f>Input!O329</f>
        <v>2171980.42</v>
      </c>
      <c r="R329">
        <f>Input!P329</f>
        <v>29.93</v>
      </c>
      <c r="S329" s="1">
        <f>Input!Q329</f>
        <v>11295536.310000001</v>
      </c>
      <c r="T329" s="1">
        <f>Input!R329</f>
        <v>654338.79</v>
      </c>
    </row>
    <row r="330" spans="1:20" x14ac:dyDescent="0.45">
      <c r="A330">
        <f t="shared" si="11"/>
        <v>201809</v>
      </c>
      <c r="B330">
        <f t="shared" ref="B330:B393" si="12">IF(E330="Ngrid-LI",1,IF(E330="Ngrid-NY",1,IF(E330="NGrid-Upstate",1,0)))</f>
        <v>1</v>
      </c>
      <c r="C330">
        <f>Input!A330</f>
        <v>9</v>
      </c>
      <c r="D330">
        <f>Input!B330</f>
        <v>2018</v>
      </c>
      <c r="E330" t="str">
        <f>Input!C330</f>
        <v>NGrid-Upstate</v>
      </c>
      <c r="F330">
        <f>Input!D330</f>
        <v>1004</v>
      </c>
      <c r="G330">
        <f>Input!E330</f>
        <v>1510842</v>
      </c>
      <c r="H330">
        <f>Input!F330</f>
        <v>202809</v>
      </c>
      <c r="I330">
        <f>Input!G330</f>
        <v>78113</v>
      </c>
      <c r="J330">
        <f>Input!H330</f>
        <v>6892</v>
      </c>
      <c r="K330">
        <f>Input!I330</f>
        <v>0.45616947371099997</v>
      </c>
      <c r="L330">
        <f>Input!J330</f>
        <v>55239</v>
      </c>
      <c r="M330">
        <f>Input!K330</f>
        <v>5937</v>
      </c>
      <c r="N330" s="1">
        <f>Input!L330</f>
        <v>165895680.25999999</v>
      </c>
      <c r="O330" s="1">
        <f>Input!M330</f>
        <v>202410230</v>
      </c>
      <c r="P330" s="1">
        <f>Input!N330</f>
        <v>42168129</v>
      </c>
      <c r="Q330" s="1">
        <f>Input!O330</f>
        <v>7403361</v>
      </c>
      <c r="R330">
        <f>Input!P330</f>
        <v>109.8</v>
      </c>
      <c r="S330" s="1">
        <f>Input!Q330</f>
        <v>71144691</v>
      </c>
      <c r="T330" s="1">
        <f>Input!R330</f>
        <v>4806485.91</v>
      </c>
    </row>
    <row r="331" spans="1:20" x14ac:dyDescent="0.45">
      <c r="A331">
        <f t="shared" si="11"/>
        <v>201809</v>
      </c>
      <c r="B331">
        <f t="shared" si="12"/>
        <v>0</v>
      </c>
      <c r="C331">
        <f>Input!A331</f>
        <v>9</v>
      </c>
      <c r="D331">
        <f>Input!B331</f>
        <v>2018</v>
      </c>
      <c r="E331" t="str">
        <f>Input!C331</f>
        <v>OR</v>
      </c>
      <c r="F331">
        <f>Input!D331</f>
        <v>1006</v>
      </c>
      <c r="G331">
        <f>Input!E331</f>
        <v>202265</v>
      </c>
      <c r="H331">
        <f>Input!F331</f>
        <v>19555</v>
      </c>
      <c r="I331">
        <f>Input!G331</f>
        <v>15499</v>
      </c>
      <c r="J331">
        <f>Input!H331</f>
        <v>798</v>
      </c>
      <c r="K331">
        <f>Input!I331</f>
        <v>0.39453192593899999</v>
      </c>
      <c r="L331">
        <f>Input!J331</f>
        <v>7803</v>
      </c>
      <c r="M331">
        <f>Input!K331</f>
        <v>157</v>
      </c>
      <c r="N331" s="1">
        <f>Input!L331</f>
        <v>43818147.719999999</v>
      </c>
      <c r="O331" s="1">
        <f>Input!M331</f>
        <v>11556169.67</v>
      </c>
      <c r="P331" s="1">
        <f>Input!N331</f>
        <v>5422394</v>
      </c>
      <c r="Q331" s="1">
        <f>Input!O331</f>
        <v>1026672.11</v>
      </c>
      <c r="R331">
        <f>Input!P331</f>
        <v>216.64</v>
      </c>
      <c r="S331" s="1">
        <f>Input!Q331</f>
        <v>10047726</v>
      </c>
      <c r="T331" s="1">
        <f>Input!R331</f>
        <v>298886.01</v>
      </c>
    </row>
    <row r="332" spans="1:20" x14ac:dyDescent="0.45">
      <c r="A332">
        <f t="shared" si="11"/>
        <v>201809</v>
      </c>
      <c r="B332">
        <f t="shared" si="12"/>
        <v>1</v>
      </c>
      <c r="C332">
        <f>Input!A332</f>
        <v>9</v>
      </c>
      <c r="D332">
        <f>Input!B332</f>
        <v>2018</v>
      </c>
      <c r="E332" t="str">
        <f>Input!C332</f>
        <v>NGrid-NY</v>
      </c>
      <c r="F332">
        <f>Input!D332</f>
        <v>3010</v>
      </c>
      <c r="G332">
        <f>Input!E332</f>
        <v>1036071</v>
      </c>
      <c r="H332">
        <f>Input!F332</f>
        <v>155250</v>
      </c>
      <c r="I332">
        <f>Input!G332</f>
        <v>60155</v>
      </c>
      <c r="J332">
        <f>Input!H332</f>
        <v>2645</v>
      </c>
      <c r="K332">
        <f>Input!I332</f>
        <v>0.25529138447100003</v>
      </c>
      <c r="L332">
        <f>Input!J332</f>
        <v>25152</v>
      </c>
      <c r="M332">
        <f>Input!K332</f>
        <v>4475</v>
      </c>
      <c r="N332" s="1">
        <f>Input!L332</f>
        <v>46703010.32</v>
      </c>
      <c r="O332" s="1">
        <f>Input!M332</f>
        <v>59761941</v>
      </c>
      <c r="P332" s="1">
        <f>Input!N332</f>
        <v>32366112</v>
      </c>
      <c r="Q332" s="1">
        <f>Input!O332</f>
        <v>1477510</v>
      </c>
      <c r="R332">
        <f>Input!P332</f>
        <v>45.08</v>
      </c>
      <c r="S332" s="1">
        <f>Input!Q332</f>
        <v>20989279</v>
      </c>
      <c r="T332" s="1">
        <f>Input!R332</f>
        <v>1589760.98</v>
      </c>
    </row>
    <row r="333" spans="1:20" x14ac:dyDescent="0.45">
      <c r="A333">
        <f t="shared" si="11"/>
        <v>201809</v>
      </c>
      <c r="B333">
        <f t="shared" si="12"/>
        <v>0</v>
      </c>
      <c r="C333">
        <f>Input!A333</f>
        <v>9</v>
      </c>
      <c r="D333">
        <f>Input!B333</f>
        <v>2018</v>
      </c>
      <c r="E333" t="str">
        <f>Input!C333</f>
        <v>PSEG</v>
      </c>
      <c r="F333" t="str">
        <f>Input!D333</f>
        <v>7497ps</v>
      </c>
      <c r="G333">
        <f>Input!E333</f>
        <v>1048960</v>
      </c>
      <c r="H333">
        <f>Input!F333</f>
        <v>107854</v>
      </c>
      <c r="I333">
        <f>Input!G333</f>
        <v>9311</v>
      </c>
      <c r="J333">
        <f>Input!H333</f>
        <v>1694</v>
      </c>
      <c r="K333">
        <f>Input!I333</f>
        <v>0.16149328859100001</v>
      </c>
      <c r="L333">
        <f>Input!J333</f>
        <v>51295</v>
      </c>
      <c r="M333">
        <f>Input!K333</f>
        <v>1331</v>
      </c>
      <c r="N333" s="1">
        <f>Input!L333</f>
        <v>250900275</v>
      </c>
      <c r="O333" s="1">
        <f>Input!M333</f>
        <v>70956900</v>
      </c>
      <c r="P333" s="1">
        <f>Input!N333</f>
        <v>9231095</v>
      </c>
      <c r="Q333" s="1">
        <f>Input!O333</f>
        <v>2231474</v>
      </c>
      <c r="R333">
        <f>Input!P333</f>
        <v>239.19</v>
      </c>
      <c r="S333" s="1">
        <f>Input!Q333</f>
        <v>61682313</v>
      </c>
      <c r="T333" s="1">
        <f>Input!R333</f>
        <v>1318234</v>
      </c>
    </row>
    <row r="334" spans="1:20" x14ac:dyDescent="0.45">
      <c r="A334">
        <f t="shared" si="11"/>
        <v>201809</v>
      </c>
      <c r="B334">
        <f t="shared" si="12"/>
        <v>0</v>
      </c>
      <c r="C334">
        <f>Input!A334</f>
        <v>9</v>
      </c>
      <c r="D334">
        <f>Input!B334</f>
        <v>2018</v>
      </c>
      <c r="E334" t="str">
        <f>Input!C334</f>
        <v>RG&amp;E</v>
      </c>
      <c r="F334">
        <f>Input!D334</f>
        <v>1007</v>
      </c>
      <c r="G334">
        <f>Input!E334</f>
        <v>632663</v>
      </c>
      <c r="H334">
        <f>Input!F334</f>
        <v>62878</v>
      </c>
      <c r="I334">
        <f>Input!G334</f>
        <v>42509</v>
      </c>
      <c r="J334">
        <f>Input!H334</f>
        <v>1256</v>
      </c>
      <c r="K334">
        <f>Input!I334</f>
        <v>0.19852591348000001</v>
      </c>
      <c r="L334">
        <f>Input!J334</f>
        <v>29426</v>
      </c>
      <c r="M334">
        <f>Input!K334</f>
        <v>2308</v>
      </c>
      <c r="N334" s="1">
        <f>Input!L334</f>
        <v>40249254</v>
      </c>
      <c r="O334" s="1">
        <f>Input!M334</f>
        <v>39244858</v>
      </c>
      <c r="P334" s="1">
        <f>Input!N334</f>
        <v>19579414</v>
      </c>
      <c r="Q334" s="1">
        <f>Input!O334</f>
        <v>1849948</v>
      </c>
      <c r="R334">
        <f>Input!P334</f>
        <v>63.62</v>
      </c>
      <c r="S334" s="1">
        <f>Input!Q334</f>
        <v>24412868</v>
      </c>
      <c r="T334" s="1">
        <f>Input!R334</f>
        <v>1556102</v>
      </c>
    </row>
    <row r="335" spans="1:20" x14ac:dyDescent="0.45">
      <c r="A335">
        <f t="shared" si="11"/>
        <v>201809</v>
      </c>
      <c r="B335">
        <f t="shared" si="12"/>
        <v>0</v>
      </c>
      <c r="C335">
        <f>Input!A335</f>
        <v>9</v>
      </c>
      <c r="D335">
        <f>Input!B335</f>
        <v>2018</v>
      </c>
      <c r="E335" t="str">
        <f>Input!C335</f>
        <v>NYSEG</v>
      </c>
      <c r="F335">
        <f>Input!D335</f>
        <v>1005</v>
      </c>
      <c r="G335">
        <f>Input!E335</f>
        <v>1014196</v>
      </c>
      <c r="H335">
        <f>Input!F335</f>
        <v>91852</v>
      </c>
      <c r="I335">
        <f>Input!G335</f>
        <v>76495</v>
      </c>
      <c r="J335">
        <f>Input!H335</f>
        <v>1344</v>
      </c>
      <c r="K335">
        <f>Input!I335</f>
        <v>0.13251876363100001</v>
      </c>
      <c r="L335">
        <f>Input!J335</f>
        <v>44672</v>
      </c>
      <c r="M335">
        <f>Input!K335</f>
        <v>3059</v>
      </c>
      <c r="N335" s="1">
        <f>Input!L335</f>
        <v>73109318</v>
      </c>
      <c r="O335" s="1">
        <f>Input!M335</f>
        <v>38179988</v>
      </c>
      <c r="P335" s="1">
        <f>Input!N335</f>
        <v>23765693</v>
      </c>
      <c r="Q335" s="1">
        <f>Input!O335</f>
        <v>1285684</v>
      </c>
      <c r="R335">
        <f>Input!P335</f>
        <v>72.09</v>
      </c>
      <c r="S335" s="1">
        <f>Input!Q335</f>
        <v>25244008</v>
      </c>
      <c r="T335" s="1">
        <f>Input!R335</f>
        <v>1285845</v>
      </c>
    </row>
    <row r="336" spans="1:20" x14ac:dyDescent="0.45">
      <c r="A336">
        <f t="shared" si="11"/>
        <v>201812</v>
      </c>
      <c r="B336">
        <f t="shared" si="12"/>
        <v>0</v>
      </c>
      <c r="C336">
        <f>Input!A336</f>
        <v>12</v>
      </c>
      <c r="D336">
        <f>Input!B336</f>
        <v>2018</v>
      </c>
      <c r="E336" t="str">
        <f>Input!C336</f>
        <v>NYSEG</v>
      </c>
      <c r="F336">
        <f>Input!D336</f>
        <v>1005</v>
      </c>
      <c r="G336">
        <f>Input!E336</f>
        <v>1016642</v>
      </c>
      <c r="H336">
        <f>Input!F336</f>
        <v>87174</v>
      </c>
      <c r="I336">
        <f>Input!G336</f>
        <v>75380</v>
      </c>
      <c r="J336">
        <f>Input!H336</f>
        <v>84</v>
      </c>
      <c r="K336">
        <f>Input!I336</f>
        <v>8.2624955489999999E-3</v>
      </c>
      <c r="L336">
        <f>Input!J336</f>
        <v>43176</v>
      </c>
      <c r="M336">
        <f>Input!K336</f>
        <v>3112</v>
      </c>
      <c r="N336" s="1">
        <f>Input!L336</f>
        <v>97066722</v>
      </c>
      <c r="O336" s="1">
        <f>Input!M336</f>
        <v>37385636</v>
      </c>
      <c r="P336" s="1">
        <f>Input!N336</f>
        <v>23021142</v>
      </c>
      <c r="Q336" s="1">
        <f>Input!O336</f>
        <v>69469</v>
      </c>
      <c r="R336">
        <f>Input!P336</f>
        <v>95.48</v>
      </c>
      <c r="S336" s="1">
        <f>Input!Q336</f>
        <v>23839541</v>
      </c>
      <c r="T336" s="1">
        <f>Input!R336</f>
        <v>1281872</v>
      </c>
    </row>
    <row r="337" spans="1:20" x14ac:dyDescent="0.45">
      <c r="A337">
        <f t="shared" si="11"/>
        <v>201812</v>
      </c>
      <c r="B337">
        <f t="shared" si="12"/>
        <v>0</v>
      </c>
      <c r="C337">
        <f>Input!A337</f>
        <v>12</v>
      </c>
      <c r="D337">
        <f>Input!B337</f>
        <v>2018</v>
      </c>
      <c r="E337" t="str">
        <f>Input!C337</f>
        <v>RG&amp;E</v>
      </c>
      <c r="F337">
        <f>Input!D337</f>
        <v>1007</v>
      </c>
      <c r="G337">
        <f>Input!E337</f>
        <v>634066</v>
      </c>
      <c r="H337">
        <f>Input!F337</f>
        <v>56261</v>
      </c>
      <c r="I337">
        <f>Input!G337</f>
        <v>43788</v>
      </c>
      <c r="J337">
        <f>Input!H337</f>
        <v>2</v>
      </c>
      <c r="K337">
        <f>Input!I337</f>
        <v>3.1542457699999999E-4</v>
      </c>
      <c r="L337">
        <f>Input!J337</f>
        <v>28264</v>
      </c>
      <c r="M337">
        <f>Input!K337</f>
        <v>2441</v>
      </c>
      <c r="N337" s="1">
        <f>Input!L337</f>
        <v>62615226</v>
      </c>
      <c r="O337" s="1">
        <f>Input!M337</f>
        <v>36872676</v>
      </c>
      <c r="P337" s="1">
        <f>Input!N337</f>
        <v>20937447</v>
      </c>
      <c r="Q337" s="1">
        <f>Input!O337</f>
        <v>1263</v>
      </c>
      <c r="R337">
        <f>Input!P337</f>
        <v>98.75</v>
      </c>
      <c r="S337" s="1">
        <f>Input!Q337</f>
        <v>23121772</v>
      </c>
      <c r="T337" s="1">
        <f>Input!R337</f>
        <v>955478</v>
      </c>
    </row>
    <row r="338" spans="1:20" x14ac:dyDescent="0.45">
      <c r="A338">
        <f t="shared" si="11"/>
        <v>201812</v>
      </c>
      <c r="B338">
        <f t="shared" si="12"/>
        <v>0</v>
      </c>
      <c r="C338">
        <f>Input!A338</f>
        <v>12</v>
      </c>
      <c r="D338">
        <f>Input!B338</f>
        <v>2018</v>
      </c>
      <c r="E338" t="str">
        <f>Input!C338</f>
        <v>CH</v>
      </c>
      <c r="F338">
        <f>Input!D338</f>
        <v>1001</v>
      </c>
      <c r="G338">
        <f>Input!E338</f>
        <v>265895</v>
      </c>
      <c r="H338">
        <f>Input!F338</f>
        <v>22275</v>
      </c>
      <c r="I338">
        <f>Input!G338</f>
        <v>20730</v>
      </c>
      <c r="J338">
        <f>Input!H338</f>
        <v>180</v>
      </c>
      <c r="K338">
        <f>Input!I338</f>
        <v>6.7695894995999997E-2</v>
      </c>
      <c r="L338">
        <f>Input!J338</f>
        <v>5828</v>
      </c>
      <c r="M338">
        <f>Input!K338</f>
        <v>794</v>
      </c>
      <c r="N338" s="1">
        <f>Input!L338</f>
        <v>40953329</v>
      </c>
      <c r="O338" s="1">
        <f>Input!M338</f>
        <v>9024674</v>
      </c>
      <c r="P338" s="1">
        <f>Input!N338</f>
        <v>8269521.29</v>
      </c>
      <c r="Q338" s="1">
        <f>Input!O338</f>
        <v>194684.2</v>
      </c>
      <c r="R338">
        <f>Input!P338</f>
        <v>154.02000000000001</v>
      </c>
      <c r="S338" s="1">
        <f>Input!Q338</f>
        <v>10305453.210000001</v>
      </c>
      <c r="T338" s="1">
        <f>Input!R338</f>
        <v>654097.02</v>
      </c>
    </row>
    <row r="339" spans="1:20" x14ac:dyDescent="0.45">
      <c r="A339">
        <f t="shared" si="11"/>
        <v>201812</v>
      </c>
      <c r="B339">
        <f t="shared" si="12"/>
        <v>0</v>
      </c>
      <c r="C339">
        <f>Input!A339</f>
        <v>12</v>
      </c>
      <c r="D339">
        <f>Input!B339</f>
        <v>2018</v>
      </c>
      <c r="E339" t="str">
        <f>Input!C339</f>
        <v>CE</v>
      </c>
      <c r="F339">
        <f>Input!D339</f>
        <v>1002</v>
      </c>
      <c r="G339">
        <f>Input!E339</f>
        <v>2987813</v>
      </c>
      <c r="H339">
        <f>Input!F339</f>
        <v>312976</v>
      </c>
      <c r="I339">
        <f>Input!G339</f>
        <v>202893</v>
      </c>
      <c r="J339">
        <f>Input!H339</f>
        <v>2276</v>
      </c>
      <c r="K339">
        <f>Input!I339</f>
        <v>7.6176119456000002E-2</v>
      </c>
      <c r="L339">
        <f>Input!J339</f>
        <v>140480</v>
      </c>
      <c r="M339">
        <f>Input!K339</f>
        <v>6452</v>
      </c>
      <c r="N339" s="1">
        <f>Input!L339</f>
        <v>369180500.58999997</v>
      </c>
      <c r="O339" s="1">
        <f>Input!M339</f>
        <v>319628697.98000002</v>
      </c>
      <c r="P339" s="1">
        <f>Input!N339</f>
        <v>91253147.540000007</v>
      </c>
      <c r="Q339" s="1">
        <f>Input!O339</f>
        <v>3582000</v>
      </c>
      <c r="R339">
        <f>Input!P339</f>
        <v>123.56</v>
      </c>
      <c r="S339" s="1">
        <f>Input!Q339</f>
        <v>95963259.469999999</v>
      </c>
      <c r="T339" s="1">
        <f>Input!R339</f>
        <v>2894752.61</v>
      </c>
    </row>
    <row r="340" spans="1:20" x14ac:dyDescent="0.45">
      <c r="A340">
        <f t="shared" si="11"/>
        <v>201812</v>
      </c>
      <c r="B340">
        <f t="shared" si="12"/>
        <v>1</v>
      </c>
      <c r="C340">
        <f>Input!A340</f>
        <v>12</v>
      </c>
      <c r="D340">
        <f>Input!B340</f>
        <v>2018</v>
      </c>
      <c r="E340" t="str">
        <f>Input!C340</f>
        <v>NGrid-LI</v>
      </c>
      <c r="F340">
        <f>Input!D340</f>
        <v>1003</v>
      </c>
      <c r="G340">
        <f>Input!E340</f>
        <v>522017</v>
      </c>
      <c r="H340">
        <f>Input!F340</f>
        <v>41656</v>
      </c>
      <c r="I340">
        <f>Input!G340</f>
        <v>16387</v>
      </c>
      <c r="J340">
        <f>Input!H340</f>
        <v>2</v>
      </c>
      <c r="K340">
        <f>Input!I340</f>
        <v>3.8312928500000001E-4</v>
      </c>
      <c r="L340">
        <f>Input!J340</f>
        <v>5205</v>
      </c>
      <c r="M340">
        <f>Input!K340</f>
        <v>787</v>
      </c>
      <c r="N340" s="1">
        <f>Input!L340</f>
        <v>94311774.219999999</v>
      </c>
      <c r="O340" s="1">
        <f>Input!M340</f>
        <v>19240124</v>
      </c>
      <c r="P340" s="1">
        <f>Input!N340</f>
        <v>4941835</v>
      </c>
      <c r="Q340" s="1">
        <f>Input!O340</f>
        <v>1263</v>
      </c>
      <c r="R340">
        <f>Input!P340</f>
        <v>180.67</v>
      </c>
      <c r="S340" s="1">
        <f>Input!Q340</f>
        <v>5446778</v>
      </c>
      <c r="T340" s="1">
        <f>Input!R340</f>
        <v>319979.13</v>
      </c>
    </row>
    <row r="341" spans="1:20" x14ac:dyDescent="0.45">
      <c r="A341">
        <f t="shared" si="11"/>
        <v>201812</v>
      </c>
      <c r="B341">
        <f t="shared" si="12"/>
        <v>0</v>
      </c>
      <c r="C341">
        <f>Input!A341</f>
        <v>12</v>
      </c>
      <c r="D341">
        <f>Input!B341</f>
        <v>2018</v>
      </c>
      <c r="E341" t="str">
        <f>Input!C341</f>
        <v>NFG</v>
      </c>
      <c r="F341">
        <f>Input!D341</f>
        <v>3120</v>
      </c>
      <c r="G341">
        <f>Input!E341</f>
        <v>491453</v>
      </c>
      <c r="H341">
        <f>Input!F341</f>
        <v>27478</v>
      </c>
      <c r="I341">
        <f>Input!G341</f>
        <v>10274</v>
      </c>
      <c r="J341">
        <f>Input!H341</f>
        <v>161</v>
      </c>
      <c r="K341">
        <f>Input!I341</f>
        <v>3.2759999429999999E-2</v>
      </c>
      <c r="L341">
        <f>Input!J341</f>
        <v>20314</v>
      </c>
      <c r="M341">
        <f>Input!K341</f>
        <v>5995</v>
      </c>
      <c r="N341" s="1">
        <f>Input!L341</f>
        <v>50451161</v>
      </c>
      <c r="O341" s="1">
        <f>Input!M341</f>
        <v>15740961</v>
      </c>
      <c r="P341" s="1">
        <f>Input!N341</f>
        <v>3362183</v>
      </c>
      <c r="Q341" s="1">
        <f>Input!O341</f>
        <v>125057</v>
      </c>
      <c r="R341">
        <f>Input!P341</f>
        <v>102.66</v>
      </c>
      <c r="S341" s="1">
        <f>Input!Q341</f>
        <v>9679503</v>
      </c>
      <c r="T341" s="1">
        <f>Input!R341</f>
        <v>103373</v>
      </c>
    </row>
    <row r="342" spans="1:20" x14ac:dyDescent="0.45">
      <c r="A342">
        <f t="shared" si="11"/>
        <v>201812</v>
      </c>
      <c r="B342">
        <f t="shared" si="12"/>
        <v>1</v>
      </c>
      <c r="C342">
        <f>Input!A342</f>
        <v>12</v>
      </c>
      <c r="D342">
        <f>Input!B342</f>
        <v>2018</v>
      </c>
      <c r="E342" t="str">
        <f>Input!C342</f>
        <v>NGrid-Upstate</v>
      </c>
      <c r="F342">
        <f>Input!D342</f>
        <v>1004</v>
      </c>
      <c r="G342">
        <f>Input!E342</f>
        <v>1473253</v>
      </c>
      <c r="H342">
        <f>Input!F342</f>
        <v>209665</v>
      </c>
      <c r="I342">
        <f>Input!G342</f>
        <v>59690</v>
      </c>
      <c r="J342">
        <f>Input!H342</f>
        <v>4</v>
      </c>
      <c r="K342">
        <f>Input!I342</f>
        <v>2.7150801699999999E-4</v>
      </c>
      <c r="L342">
        <f>Input!J342</f>
        <v>47769</v>
      </c>
      <c r="M342">
        <f>Input!K342</f>
        <v>5645</v>
      </c>
      <c r="N342" s="1">
        <f>Input!L342</f>
        <v>201878357.06999999</v>
      </c>
      <c r="O342" s="1">
        <f>Input!M342</f>
        <v>196867749</v>
      </c>
      <c r="P342" s="1">
        <f>Input!N342</f>
        <v>31117945</v>
      </c>
      <c r="Q342" s="1">
        <f>Input!O342</f>
        <v>10135</v>
      </c>
      <c r="R342">
        <f>Input!P342</f>
        <v>137.03</v>
      </c>
      <c r="S342" s="1">
        <f>Input!Q342</f>
        <v>63889664</v>
      </c>
      <c r="T342" s="1">
        <f>Input!R342</f>
        <v>4434837.62</v>
      </c>
    </row>
    <row r="343" spans="1:20" x14ac:dyDescent="0.45">
      <c r="A343">
        <f t="shared" si="11"/>
        <v>201812</v>
      </c>
      <c r="B343">
        <f t="shared" si="12"/>
        <v>0</v>
      </c>
      <c r="C343">
        <f>Input!A343</f>
        <v>12</v>
      </c>
      <c r="D343">
        <f>Input!B343</f>
        <v>2018</v>
      </c>
      <c r="E343" t="str">
        <f>Input!C343</f>
        <v>OR</v>
      </c>
      <c r="F343">
        <f>Input!D343</f>
        <v>1006</v>
      </c>
      <c r="G343">
        <f>Input!E343</f>
        <v>202788</v>
      </c>
      <c r="H343">
        <f>Input!F343</f>
        <v>18830</v>
      </c>
      <c r="I343">
        <f>Input!G343</f>
        <v>14234</v>
      </c>
      <c r="J343">
        <f>Input!H343</f>
        <v>108</v>
      </c>
      <c r="K343">
        <f>Input!I343</f>
        <v>5.3257589206000003E-2</v>
      </c>
      <c r="L343">
        <f>Input!J343</f>
        <v>7663</v>
      </c>
      <c r="M343">
        <f>Input!K343</f>
        <v>237</v>
      </c>
      <c r="N343" s="1">
        <f>Input!L343</f>
        <v>54719689.240000002</v>
      </c>
      <c r="O343" s="1">
        <f>Input!M343</f>
        <v>11716963.83</v>
      </c>
      <c r="P343" s="1">
        <f>Input!N343</f>
        <v>4911944</v>
      </c>
      <c r="Q343" s="1">
        <f>Input!O343</f>
        <v>129504.72</v>
      </c>
      <c r="R343">
        <f>Input!P343</f>
        <v>269.83999999999997</v>
      </c>
      <c r="S343" s="1">
        <f>Input!Q343</f>
        <v>9970258</v>
      </c>
      <c r="T343" s="1">
        <f>Input!R343</f>
        <v>379450.51</v>
      </c>
    </row>
    <row r="344" spans="1:20" x14ac:dyDescent="0.45">
      <c r="A344">
        <f t="shared" si="11"/>
        <v>201812</v>
      </c>
      <c r="B344">
        <f t="shared" si="12"/>
        <v>1</v>
      </c>
      <c r="C344">
        <f>Input!A344</f>
        <v>12</v>
      </c>
      <c r="D344">
        <f>Input!B344</f>
        <v>2018</v>
      </c>
      <c r="E344" t="str">
        <f>Input!C344</f>
        <v>NGrid-NY</v>
      </c>
      <c r="F344">
        <f>Input!D344</f>
        <v>3010</v>
      </c>
      <c r="G344">
        <f>Input!E344</f>
        <v>1056633</v>
      </c>
      <c r="H344">
        <f>Input!F344</f>
        <v>156871</v>
      </c>
      <c r="I344">
        <f>Input!G344</f>
        <v>54854</v>
      </c>
      <c r="J344">
        <f>Input!H344</f>
        <v>1603</v>
      </c>
      <c r="K344">
        <f>Input!I344</f>
        <v>0.15170830363999999</v>
      </c>
      <c r="L344">
        <f>Input!J344</f>
        <v>20961</v>
      </c>
      <c r="M344">
        <f>Input!K344</f>
        <v>4017</v>
      </c>
      <c r="N344" s="1">
        <f>Input!L344</f>
        <v>136633023.81</v>
      </c>
      <c r="O344" s="1">
        <f>Input!M344</f>
        <v>55288073</v>
      </c>
      <c r="P344" s="1">
        <f>Input!N344</f>
        <v>29111892</v>
      </c>
      <c r="Q344" s="1">
        <f>Input!O344</f>
        <v>505437</v>
      </c>
      <c r="R344">
        <f>Input!P344</f>
        <v>129.31</v>
      </c>
      <c r="S344" s="1">
        <f>Input!Q344</f>
        <v>17687428</v>
      </c>
      <c r="T344" s="1">
        <f>Input!R344</f>
        <v>679447.25</v>
      </c>
    </row>
    <row r="345" spans="1:20" x14ac:dyDescent="0.45">
      <c r="A345">
        <f t="shared" si="11"/>
        <v>201812</v>
      </c>
      <c r="B345">
        <f t="shared" si="12"/>
        <v>0</v>
      </c>
      <c r="C345">
        <f>Input!A345</f>
        <v>12</v>
      </c>
      <c r="D345">
        <f>Input!B345</f>
        <v>2018</v>
      </c>
      <c r="E345" t="str">
        <f>Input!C345</f>
        <v>PSEG</v>
      </c>
      <c r="F345" t="str">
        <f>Input!D345</f>
        <v>7497ps</v>
      </c>
      <c r="G345">
        <f>Input!E345</f>
        <v>1049140</v>
      </c>
      <c r="H345">
        <f>Input!F345</f>
        <v>118168</v>
      </c>
      <c r="I345">
        <f>Input!G345</f>
        <v>9856</v>
      </c>
      <c r="J345">
        <f>Input!H345</f>
        <v>244</v>
      </c>
      <c r="K345">
        <f>Input!I345</f>
        <v>2.3257143946000002E-2</v>
      </c>
      <c r="L345">
        <f>Input!J345</f>
        <v>54499</v>
      </c>
      <c r="M345">
        <f>Input!K345</f>
        <v>1667</v>
      </c>
      <c r="N345" s="1">
        <f>Input!L345</f>
        <v>137072409</v>
      </c>
      <c r="O345" s="1">
        <f>Input!M345</f>
        <v>77630897</v>
      </c>
      <c r="P345" s="1">
        <f>Input!N345</f>
        <v>10357825</v>
      </c>
      <c r="Q345" s="1">
        <f>Input!O345</f>
        <v>415811</v>
      </c>
      <c r="R345">
        <f>Input!P345</f>
        <v>130.65</v>
      </c>
      <c r="S345" s="1">
        <f>Input!Q345</f>
        <v>64077028</v>
      </c>
      <c r="T345" s="1">
        <f>Input!R345</f>
        <v>1730437</v>
      </c>
    </row>
    <row r="346" spans="1:20" x14ac:dyDescent="0.45">
      <c r="A346">
        <f t="shared" si="11"/>
        <v>201903</v>
      </c>
      <c r="B346">
        <f t="shared" si="12"/>
        <v>0</v>
      </c>
      <c r="C346">
        <f>Input!A346</f>
        <v>3</v>
      </c>
      <c r="D346">
        <f>Input!B346</f>
        <v>2019</v>
      </c>
      <c r="E346" t="str">
        <f>Input!C346</f>
        <v>NYSEG</v>
      </c>
      <c r="F346">
        <f>Input!D346</f>
        <v>1005</v>
      </c>
      <c r="G346">
        <f>Input!E346</f>
        <v>1014443</v>
      </c>
      <c r="H346">
        <f>Input!F346</f>
        <v>89005</v>
      </c>
      <c r="I346">
        <f>Input!G346</f>
        <v>85269</v>
      </c>
      <c r="J346">
        <f>Input!H346</f>
        <v>608</v>
      </c>
      <c r="K346">
        <f>Input!I346</f>
        <v>5.9934367923999997E-2</v>
      </c>
      <c r="L346">
        <f>Input!J346</f>
        <v>42590</v>
      </c>
      <c r="M346">
        <f>Input!K346</f>
        <v>2491</v>
      </c>
      <c r="N346" s="1">
        <f>Input!L346</f>
        <v>97581512</v>
      </c>
      <c r="O346" s="1">
        <f>Input!M346</f>
        <v>35021767</v>
      </c>
      <c r="P346" s="1">
        <f>Input!N346</f>
        <v>32166504</v>
      </c>
      <c r="Q346" s="1">
        <f>Input!O346</f>
        <v>645267</v>
      </c>
      <c r="R346">
        <f>Input!P346</f>
        <v>96.19</v>
      </c>
      <c r="S346" s="1">
        <f>Input!Q346</f>
        <v>24590167</v>
      </c>
      <c r="T346" s="1">
        <f>Input!R346</f>
        <v>365314</v>
      </c>
    </row>
    <row r="347" spans="1:20" x14ac:dyDescent="0.45">
      <c r="A347">
        <f t="shared" si="11"/>
        <v>201903</v>
      </c>
      <c r="B347">
        <f t="shared" si="12"/>
        <v>0</v>
      </c>
      <c r="C347">
        <f>Input!A347</f>
        <v>3</v>
      </c>
      <c r="D347">
        <f>Input!B347</f>
        <v>2019</v>
      </c>
      <c r="E347" t="str">
        <f>Input!C347</f>
        <v>RG&amp;E</v>
      </c>
      <c r="F347">
        <f>Input!D347</f>
        <v>1007</v>
      </c>
      <c r="G347">
        <f>Input!E347</f>
        <v>634368</v>
      </c>
      <c r="H347">
        <f>Input!F347</f>
        <v>58274</v>
      </c>
      <c r="I347">
        <f>Input!G347</f>
        <v>50494</v>
      </c>
      <c r="J347">
        <f>Input!H347</f>
        <v>643</v>
      </c>
      <c r="K347">
        <f>Input!I347</f>
        <v>0.101360724374</v>
      </c>
      <c r="L347">
        <f>Input!J347</f>
        <v>28794</v>
      </c>
      <c r="M347">
        <f>Input!K347</f>
        <v>1750</v>
      </c>
      <c r="N347" s="1">
        <f>Input!L347</f>
        <v>62843223</v>
      </c>
      <c r="O347" s="1">
        <f>Input!M347</f>
        <v>36707374</v>
      </c>
      <c r="P347" s="1">
        <f>Input!N347</f>
        <v>26245508</v>
      </c>
      <c r="Q347" s="1">
        <f>Input!O347</f>
        <v>654316</v>
      </c>
      <c r="R347">
        <f>Input!P347</f>
        <v>99.06</v>
      </c>
      <c r="S347" s="1">
        <f>Input!Q347</f>
        <v>24247964</v>
      </c>
      <c r="T347" s="1">
        <f>Input!R347</f>
        <v>12452</v>
      </c>
    </row>
    <row r="348" spans="1:20" x14ac:dyDescent="0.45">
      <c r="A348">
        <f t="shared" si="11"/>
        <v>201903</v>
      </c>
      <c r="B348">
        <f t="shared" si="12"/>
        <v>0</v>
      </c>
      <c r="C348">
        <f>Input!A348</f>
        <v>3</v>
      </c>
      <c r="D348">
        <f>Input!B348</f>
        <v>2019</v>
      </c>
      <c r="E348" t="str">
        <f>Input!C348</f>
        <v>CH</v>
      </c>
      <c r="F348">
        <f>Input!D348</f>
        <v>1001</v>
      </c>
      <c r="G348">
        <f>Input!E348</f>
        <v>266755</v>
      </c>
      <c r="H348">
        <f>Input!F348</f>
        <v>21499</v>
      </c>
      <c r="I348">
        <f>Input!G348</f>
        <v>20186</v>
      </c>
      <c r="J348">
        <f>Input!H348</f>
        <v>524</v>
      </c>
      <c r="K348">
        <f>Input!I348</f>
        <v>0.196434930929</v>
      </c>
      <c r="L348">
        <f>Input!J348</f>
        <v>5555</v>
      </c>
      <c r="M348">
        <f>Input!K348</f>
        <v>777</v>
      </c>
      <c r="N348" s="1">
        <f>Input!L348</f>
        <v>43273706</v>
      </c>
      <c r="O348" s="1">
        <f>Input!M348</f>
        <v>9125125</v>
      </c>
      <c r="P348" s="1">
        <f>Input!N348</f>
        <v>9659688.0199999996</v>
      </c>
      <c r="Q348" s="1">
        <f>Input!O348</f>
        <v>544062.04</v>
      </c>
      <c r="R348">
        <f>Input!P348</f>
        <v>162.22</v>
      </c>
      <c r="S348" s="1">
        <f>Input!Q348</f>
        <v>10246445.939999999</v>
      </c>
      <c r="T348" s="1">
        <f>Input!R348</f>
        <v>401755.45</v>
      </c>
    </row>
    <row r="349" spans="1:20" x14ac:dyDescent="0.45">
      <c r="A349">
        <f t="shared" si="11"/>
        <v>201903</v>
      </c>
      <c r="B349">
        <f t="shared" si="12"/>
        <v>0</v>
      </c>
      <c r="C349">
        <f>Input!A349</f>
        <v>3</v>
      </c>
      <c r="D349">
        <f>Input!B349</f>
        <v>2019</v>
      </c>
      <c r="E349" t="str">
        <f>Input!C349</f>
        <v>CE</v>
      </c>
      <c r="F349">
        <f>Input!D349</f>
        <v>1002</v>
      </c>
      <c r="G349">
        <f>Input!E349</f>
        <v>2994022</v>
      </c>
      <c r="H349">
        <f>Input!F349</f>
        <v>306747</v>
      </c>
      <c r="I349">
        <f>Input!G349</f>
        <v>187789</v>
      </c>
      <c r="J349">
        <f>Input!H349</f>
        <v>5059</v>
      </c>
      <c r="K349">
        <f>Input!I349</f>
        <v>0.168970034288</v>
      </c>
      <c r="L349">
        <f>Input!J349</f>
        <v>133638</v>
      </c>
      <c r="M349">
        <f>Input!K349</f>
        <v>5158</v>
      </c>
      <c r="N349" s="1">
        <f>Input!L349</f>
        <v>355883953.58999997</v>
      </c>
      <c r="O349" s="1">
        <f>Input!M349</f>
        <v>321835338.49000001</v>
      </c>
      <c r="P349" s="1">
        <f>Input!N349</f>
        <v>90551368.510000005</v>
      </c>
      <c r="Q349" s="1">
        <f>Input!O349</f>
        <v>7696000</v>
      </c>
      <c r="R349">
        <f>Input!P349</f>
        <v>118.86</v>
      </c>
      <c r="S349" s="1">
        <f>Input!Q349</f>
        <v>93274601</v>
      </c>
      <c r="T349" s="1">
        <f>Input!R349</f>
        <v>2663427.46</v>
      </c>
    </row>
    <row r="350" spans="1:20" x14ac:dyDescent="0.45">
      <c r="A350">
        <f t="shared" si="11"/>
        <v>201903</v>
      </c>
      <c r="B350">
        <f t="shared" si="12"/>
        <v>1</v>
      </c>
      <c r="C350">
        <f>Input!A350</f>
        <v>3</v>
      </c>
      <c r="D350">
        <f>Input!B350</f>
        <v>2019</v>
      </c>
      <c r="E350" t="str">
        <f>Input!C350</f>
        <v>NGrid-LI</v>
      </c>
      <c r="F350">
        <f>Input!D350</f>
        <v>1003</v>
      </c>
      <c r="G350">
        <f>Input!E350</f>
        <v>525135</v>
      </c>
      <c r="H350">
        <f>Input!F350</f>
        <v>44880</v>
      </c>
      <c r="I350">
        <f>Input!G350</f>
        <v>23048</v>
      </c>
      <c r="J350">
        <f>Input!H350</f>
        <v>168</v>
      </c>
      <c r="K350">
        <f>Input!I350</f>
        <v>3.1991773543999999E-2</v>
      </c>
      <c r="L350">
        <f>Input!J350</f>
        <v>5119</v>
      </c>
      <c r="M350">
        <f>Input!K350</f>
        <v>681</v>
      </c>
      <c r="N350" s="1">
        <f>Input!L350</f>
        <v>98527381.689999998</v>
      </c>
      <c r="O350" s="1">
        <f>Input!M350</f>
        <v>23499029</v>
      </c>
      <c r="P350" s="1">
        <f>Input!N350</f>
        <v>9699056</v>
      </c>
      <c r="Q350" s="1">
        <f>Input!O350</f>
        <v>171729</v>
      </c>
      <c r="R350">
        <f>Input!P350</f>
        <v>187.62</v>
      </c>
      <c r="S350" s="1">
        <f>Input!Q350</f>
        <v>5400875</v>
      </c>
      <c r="T350" s="1">
        <f>Input!R350</f>
        <v>221033.54</v>
      </c>
    </row>
    <row r="351" spans="1:20" x14ac:dyDescent="0.45">
      <c r="A351">
        <f t="shared" si="11"/>
        <v>201903</v>
      </c>
      <c r="B351">
        <f t="shared" si="12"/>
        <v>0</v>
      </c>
      <c r="C351">
        <f>Input!A351</f>
        <v>3</v>
      </c>
      <c r="D351">
        <f>Input!B351</f>
        <v>2019</v>
      </c>
      <c r="E351" t="str">
        <f>Input!C351</f>
        <v>NFG</v>
      </c>
      <c r="F351">
        <f>Input!D351</f>
        <v>3120</v>
      </c>
      <c r="G351">
        <f>Input!E351</f>
        <v>494058</v>
      </c>
      <c r="H351">
        <f>Input!F351</f>
        <v>27170</v>
      </c>
      <c r="I351">
        <f>Input!G351</f>
        <v>35570</v>
      </c>
      <c r="J351">
        <f>Input!H351</f>
        <v>0</v>
      </c>
      <c r="K351">
        <f>Input!I351</f>
        <v>0</v>
      </c>
      <c r="L351">
        <f>Input!J351</f>
        <v>31712</v>
      </c>
      <c r="M351">
        <f>Input!K351</f>
        <v>4884</v>
      </c>
      <c r="N351" s="1">
        <f>Input!L351</f>
        <v>50305405.420000002</v>
      </c>
      <c r="O351" s="1">
        <f>Input!M351</f>
        <v>18790601.989999998</v>
      </c>
      <c r="P351" s="1">
        <f>Input!N351</f>
        <v>18968559.34</v>
      </c>
      <c r="Q351" s="1">
        <f>Input!O351</f>
        <v>0</v>
      </c>
      <c r="R351">
        <f>Input!P351</f>
        <v>101.82</v>
      </c>
      <c r="S351" s="1">
        <f>Input!Q351</f>
        <v>11074349.390000001</v>
      </c>
      <c r="T351" s="1">
        <f>Input!R351</f>
        <v>380461.9</v>
      </c>
    </row>
    <row r="352" spans="1:20" x14ac:dyDescent="0.45">
      <c r="A352">
        <f t="shared" si="11"/>
        <v>201903</v>
      </c>
      <c r="B352">
        <f t="shared" si="12"/>
        <v>1</v>
      </c>
      <c r="C352">
        <f>Input!A352</f>
        <v>3</v>
      </c>
      <c r="D352">
        <f>Input!B352</f>
        <v>2019</v>
      </c>
      <c r="E352" t="str">
        <f>Input!C352</f>
        <v>NGrid-Upstate</v>
      </c>
      <c r="F352">
        <f>Input!D352</f>
        <v>1004</v>
      </c>
      <c r="G352">
        <f>Input!E352</f>
        <v>1485520</v>
      </c>
      <c r="H352">
        <f>Input!F352</f>
        <v>193097</v>
      </c>
      <c r="I352">
        <f>Input!G352</f>
        <v>72233</v>
      </c>
      <c r="J352">
        <f>Input!H352</f>
        <v>180</v>
      </c>
      <c r="K352">
        <f>Input!I352</f>
        <v>1.2116969142E-2</v>
      </c>
      <c r="L352">
        <f>Input!J352</f>
        <v>42983</v>
      </c>
      <c r="M352">
        <f>Input!K352</f>
        <v>4418</v>
      </c>
      <c r="N352" s="1">
        <f>Input!L352</f>
        <v>190964006.59</v>
      </c>
      <c r="O352" s="1">
        <f>Input!M352</f>
        <v>203461900</v>
      </c>
      <c r="P352" s="1">
        <f>Input!N352</f>
        <v>40004948</v>
      </c>
      <c r="Q352" s="1">
        <f>Input!O352</f>
        <v>435164</v>
      </c>
      <c r="R352">
        <f>Input!P352</f>
        <v>128.55000000000001</v>
      </c>
      <c r="S352" s="1">
        <f>Input!Q352</f>
        <v>58957712</v>
      </c>
      <c r="T352" s="1">
        <f>Input!R352</f>
        <v>1861625.76</v>
      </c>
    </row>
    <row r="353" spans="1:20" x14ac:dyDescent="0.45">
      <c r="A353">
        <f t="shared" si="11"/>
        <v>201903</v>
      </c>
      <c r="B353">
        <f t="shared" si="12"/>
        <v>0</v>
      </c>
      <c r="C353">
        <f>Input!A353</f>
        <v>3</v>
      </c>
      <c r="D353">
        <f>Input!B353</f>
        <v>2019</v>
      </c>
      <c r="E353" t="str">
        <f>Input!C353</f>
        <v>OR</v>
      </c>
      <c r="F353">
        <f>Input!D353</f>
        <v>1006</v>
      </c>
      <c r="G353">
        <f>Input!E353</f>
        <v>203572</v>
      </c>
      <c r="H353">
        <f>Input!F353</f>
        <v>19479</v>
      </c>
      <c r="I353">
        <f>Input!G353</f>
        <v>16266</v>
      </c>
      <c r="J353">
        <f>Input!H353</f>
        <v>280</v>
      </c>
      <c r="K353">
        <f>Input!I353</f>
        <v>0.137543473562</v>
      </c>
      <c r="L353">
        <f>Input!J353</f>
        <v>8062</v>
      </c>
      <c r="M353">
        <f>Input!K353</f>
        <v>38</v>
      </c>
      <c r="N353" s="1">
        <f>Input!L353</f>
        <v>53221203.350000001</v>
      </c>
      <c r="O353" s="1">
        <f>Input!M353</f>
        <v>13261614.57</v>
      </c>
      <c r="P353" s="1">
        <f>Input!N353</f>
        <v>8461015.0999999996</v>
      </c>
      <c r="Q353" s="1">
        <f>Input!O353</f>
        <v>437291.88</v>
      </c>
      <c r="R353">
        <f>Input!P353</f>
        <v>261.44</v>
      </c>
      <c r="S353" s="1">
        <f>Input!Q353</f>
        <v>8617805.7899999991</v>
      </c>
      <c r="T353" s="1">
        <f>Input!R353</f>
        <v>216508.95</v>
      </c>
    </row>
    <row r="354" spans="1:20" x14ac:dyDescent="0.45">
      <c r="A354">
        <f t="shared" si="11"/>
        <v>201903</v>
      </c>
      <c r="B354">
        <f t="shared" si="12"/>
        <v>1</v>
      </c>
      <c r="C354">
        <f>Input!A354</f>
        <v>3</v>
      </c>
      <c r="D354">
        <f>Input!B354</f>
        <v>2019</v>
      </c>
      <c r="E354" t="str">
        <f>Input!C354</f>
        <v>NGrid-NY</v>
      </c>
      <c r="F354">
        <f>Input!D354</f>
        <v>3010</v>
      </c>
      <c r="G354">
        <f>Input!E354</f>
        <v>1063301</v>
      </c>
      <c r="H354">
        <f>Input!F354</f>
        <v>140461</v>
      </c>
      <c r="I354">
        <f>Input!G354</f>
        <v>70714</v>
      </c>
      <c r="J354">
        <f>Input!H354</f>
        <v>1646</v>
      </c>
      <c r="K354">
        <f>Input!I354</f>
        <v>0.15480094535799999</v>
      </c>
      <c r="L354">
        <f>Input!J354</f>
        <v>22863</v>
      </c>
      <c r="M354">
        <f>Input!K354</f>
        <v>3314</v>
      </c>
      <c r="N354" s="1">
        <f>Input!L354</f>
        <v>160608931.84</v>
      </c>
      <c r="O354" s="1">
        <f>Input!M354</f>
        <v>63385554</v>
      </c>
      <c r="P354" s="1">
        <f>Input!N354</f>
        <v>51827750</v>
      </c>
      <c r="Q354" s="1">
        <f>Input!O354</f>
        <v>489609</v>
      </c>
      <c r="R354">
        <f>Input!P354</f>
        <v>151.05000000000001</v>
      </c>
      <c r="S354" s="1">
        <f>Input!Q354</f>
        <v>19818380</v>
      </c>
      <c r="T354" s="1">
        <f>Input!R354</f>
        <v>513531.91</v>
      </c>
    </row>
    <row r="355" spans="1:20" x14ac:dyDescent="0.45">
      <c r="A355">
        <f t="shared" si="11"/>
        <v>201903</v>
      </c>
      <c r="B355">
        <f t="shared" si="12"/>
        <v>0</v>
      </c>
      <c r="C355">
        <f>Input!A355</f>
        <v>3</v>
      </c>
      <c r="D355">
        <f>Input!B355</f>
        <v>2019</v>
      </c>
      <c r="E355" t="str">
        <f>Input!C355</f>
        <v>PSEG</v>
      </c>
      <c r="F355" t="str">
        <f>Input!D355</f>
        <v>7497ps</v>
      </c>
      <c r="G355">
        <f>Input!E355</f>
        <v>1048781</v>
      </c>
      <c r="H355">
        <f>Input!F355</f>
        <v>107619</v>
      </c>
      <c r="I355">
        <f>Input!G355</f>
        <v>9150</v>
      </c>
      <c r="J355">
        <f>Input!H355</f>
        <v>804</v>
      </c>
      <c r="K355">
        <f>Input!I355</f>
        <v>7.6660427677000001E-2</v>
      </c>
      <c r="L355">
        <f>Input!J355</f>
        <v>55180</v>
      </c>
      <c r="M355">
        <f>Input!K355</f>
        <v>1579</v>
      </c>
      <c r="N355" s="1">
        <f>Input!L355</f>
        <v>127338421</v>
      </c>
      <c r="O355" s="1">
        <f>Input!M355</f>
        <v>73052990</v>
      </c>
      <c r="P355" s="1">
        <f>Input!N355</f>
        <v>9397162</v>
      </c>
      <c r="Q355" s="1">
        <f>Input!O355</f>
        <v>1339946</v>
      </c>
      <c r="R355">
        <f>Input!P355</f>
        <v>121.42</v>
      </c>
      <c r="S355" s="1">
        <f>Input!Q355</f>
        <v>65350016</v>
      </c>
      <c r="T355" s="1">
        <f>Input!R355</f>
        <v>1390776</v>
      </c>
    </row>
    <row r="356" spans="1:20" x14ac:dyDescent="0.45">
      <c r="A356">
        <f t="shared" si="11"/>
        <v>201906</v>
      </c>
      <c r="B356">
        <f t="shared" si="12"/>
        <v>0</v>
      </c>
      <c r="C356">
        <f>Input!A356</f>
        <v>6</v>
      </c>
      <c r="D356">
        <f>Input!B356</f>
        <v>2019</v>
      </c>
      <c r="E356" t="str">
        <f>Input!C356</f>
        <v>NYSEG</v>
      </c>
      <c r="F356">
        <f>Input!D356</f>
        <v>1005</v>
      </c>
      <c r="G356">
        <f>Input!E356</f>
        <v>1017072</v>
      </c>
      <c r="H356">
        <f>Input!F356</f>
        <v>95197</v>
      </c>
      <c r="I356">
        <f>Input!G356</f>
        <v>65802</v>
      </c>
      <c r="J356">
        <f>Input!H356</f>
        <v>1583</v>
      </c>
      <c r="K356">
        <f>Input!I356</f>
        <v>0.15564286500899999</v>
      </c>
      <c r="L356">
        <f>Input!J356</f>
        <v>42743</v>
      </c>
      <c r="M356">
        <f>Input!K356</f>
        <v>2712</v>
      </c>
      <c r="N356" s="1">
        <f>Input!L356</f>
        <v>59305616</v>
      </c>
      <c r="O356" s="1">
        <f>Input!M356</f>
        <v>40493576</v>
      </c>
      <c r="P356" s="1">
        <f>Input!N356</f>
        <v>22131241</v>
      </c>
      <c r="Q356" s="1">
        <f>Input!O356</f>
        <v>1719706.5</v>
      </c>
      <c r="R356">
        <f>Input!P356</f>
        <v>58.31</v>
      </c>
      <c r="S356" s="1">
        <f>Input!Q356</f>
        <v>25722940</v>
      </c>
      <c r="T356" s="1">
        <f>Input!R356</f>
        <v>1232805.5900000001</v>
      </c>
    </row>
    <row r="357" spans="1:20" x14ac:dyDescent="0.45">
      <c r="A357">
        <f t="shared" si="11"/>
        <v>201906</v>
      </c>
      <c r="B357">
        <f t="shared" si="12"/>
        <v>0</v>
      </c>
      <c r="C357">
        <f>Input!A357</f>
        <v>6</v>
      </c>
      <c r="D357">
        <f>Input!B357</f>
        <v>2019</v>
      </c>
      <c r="E357" t="str">
        <f>Input!C357</f>
        <v>RG&amp;E</v>
      </c>
      <c r="F357">
        <f>Input!D357</f>
        <v>1007</v>
      </c>
      <c r="G357">
        <f>Input!E357</f>
        <v>634410</v>
      </c>
      <c r="H357">
        <f>Input!F357</f>
        <v>62706</v>
      </c>
      <c r="I357">
        <f>Input!G357</f>
        <v>39596</v>
      </c>
      <c r="J357">
        <f>Input!H357</f>
        <v>1379</v>
      </c>
      <c r="K357">
        <f>Input!I357</f>
        <v>0.217367317665</v>
      </c>
      <c r="L357">
        <f>Input!J357</f>
        <v>29229</v>
      </c>
      <c r="M357">
        <f>Input!K357</f>
        <v>1757</v>
      </c>
      <c r="N357" s="1">
        <f>Input!L357</f>
        <v>34238471</v>
      </c>
      <c r="O357" s="1">
        <f>Input!M357</f>
        <v>42736812</v>
      </c>
      <c r="P357" s="1">
        <f>Input!N357</f>
        <v>19538098</v>
      </c>
      <c r="Q357" s="1">
        <f>Input!O357</f>
        <v>2942353</v>
      </c>
      <c r="R357">
        <f>Input!P357</f>
        <v>53.97</v>
      </c>
      <c r="S357" s="1">
        <f>Input!Q357</f>
        <v>25398431</v>
      </c>
      <c r="T357" s="1">
        <f>Input!R357</f>
        <v>901196</v>
      </c>
    </row>
    <row r="358" spans="1:20" x14ac:dyDescent="0.45">
      <c r="A358">
        <f t="shared" si="11"/>
        <v>201906</v>
      </c>
      <c r="B358">
        <f t="shared" si="12"/>
        <v>0</v>
      </c>
      <c r="C358">
        <f>Input!A358</f>
        <v>6</v>
      </c>
      <c r="D358">
        <f>Input!B358</f>
        <v>2019</v>
      </c>
      <c r="E358" t="str">
        <f>Input!C358</f>
        <v>CH</v>
      </c>
      <c r="F358">
        <f>Input!D358</f>
        <v>1001</v>
      </c>
      <c r="G358">
        <f>Input!E358</f>
        <v>263196</v>
      </c>
      <c r="H358">
        <f>Input!F358</f>
        <v>22757</v>
      </c>
      <c r="I358">
        <f>Input!G358</f>
        <v>19629</v>
      </c>
      <c r="J358">
        <f>Input!H358</f>
        <v>990</v>
      </c>
      <c r="K358">
        <f>Input!I358</f>
        <v>0.37614553412700003</v>
      </c>
      <c r="L358">
        <f>Input!J358</f>
        <v>6247</v>
      </c>
      <c r="M358">
        <f>Input!K358</f>
        <v>544</v>
      </c>
      <c r="N358" s="1">
        <f>Input!L358</f>
        <v>27379224</v>
      </c>
      <c r="O358" s="1">
        <f>Input!M358</f>
        <v>9541494</v>
      </c>
      <c r="P358" s="1">
        <f>Input!N358</f>
        <v>7947593</v>
      </c>
      <c r="Q358" s="1">
        <f>Input!O358</f>
        <v>1072739</v>
      </c>
      <c r="R358">
        <f>Input!P358</f>
        <v>104.03</v>
      </c>
      <c r="S358" s="1">
        <f>Input!Q358</f>
        <v>11652448</v>
      </c>
      <c r="T358" s="1">
        <f>Input!R358</f>
        <v>344820</v>
      </c>
    </row>
    <row r="359" spans="1:20" x14ac:dyDescent="0.45">
      <c r="A359">
        <f t="shared" si="11"/>
        <v>201906</v>
      </c>
      <c r="B359">
        <f t="shared" si="12"/>
        <v>0</v>
      </c>
      <c r="C359">
        <f>Input!A359</f>
        <v>6</v>
      </c>
      <c r="D359">
        <f>Input!B359</f>
        <v>2019</v>
      </c>
      <c r="E359" t="str">
        <f>Input!C359</f>
        <v>CE</v>
      </c>
      <c r="F359">
        <f>Input!D359</f>
        <v>1002</v>
      </c>
      <c r="G359">
        <f>Input!E359</f>
        <v>2998074</v>
      </c>
      <c r="H359">
        <f>Input!F359</f>
        <v>293111</v>
      </c>
      <c r="I359">
        <f>Input!G359</f>
        <v>180290</v>
      </c>
      <c r="J359">
        <f>Input!H359</f>
        <v>7030</v>
      </c>
      <c r="K359">
        <f>Input!I359</f>
        <v>0.234483871979</v>
      </c>
      <c r="L359">
        <f>Input!J359</f>
        <v>122860</v>
      </c>
      <c r="M359">
        <f>Input!K359</f>
        <v>5368</v>
      </c>
      <c r="N359" s="1">
        <f>Input!L359</f>
        <v>299224663.38999999</v>
      </c>
      <c r="O359" s="1">
        <f>Input!M359</f>
        <v>297341088.51999998</v>
      </c>
      <c r="P359" s="1">
        <f>Input!N359</f>
        <v>81226266.209999993</v>
      </c>
      <c r="Q359" s="1">
        <f>Input!O359</f>
        <v>12388000</v>
      </c>
      <c r="R359">
        <f>Input!P359</f>
        <v>99.81</v>
      </c>
      <c r="S359" s="1">
        <f>Input!Q359</f>
        <v>90971417.379999995</v>
      </c>
      <c r="T359" s="1">
        <f>Input!R359</f>
        <v>3163907.14</v>
      </c>
    </row>
    <row r="360" spans="1:20" x14ac:dyDescent="0.45">
      <c r="A360">
        <f t="shared" si="11"/>
        <v>201906</v>
      </c>
      <c r="B360">
        <f t="shared" si="12"/>
        <v>1</v>
      </c>
      <c r="C360">
        <f>Input!A360</f>
        <v>6</v>
      </c>
      <c r="D360">
        <f>Input!B360</f>
        <v>2019</v>
      </c>
      <c r="E360" t="str">
        <f>Input!C360</f>
        <v>NGrid-LI</v>
      </c>
      <c r="F360">
        <f>Input!D360</f>
        <v>1003</v>
      </c>
      <c r="G360">
        <f>Input!E360</f>
        <v>525484</v>
      </c>
      <c r="H360">
        <f>Input!F360</f>
        <v>48355</v>
      </c>
      <c r="I360">
        <f>Input!G360</f>
        <v>15885</v>
      </c>
      <c r="J360">
        <f>Input!H360</f>
        <v>2031</v>
      </c>
      <c r="K360">
        <f>Input!I360</f>
        <v>0.38650082590500001</v>
      </c>
      <c r="L360">
        <f>Input!J360</f>
        <v>7564</v>
      </c>
      <c r="M360">
        <f>Input!K360</f>
        <v>798</v>
      </c>
      <c r="N360" s="1">
        <f>Input!L360</f>
        <v>40312672.710000001</v>
      </c>
      <c r="O360" s="1">
        <f>Input!M360</f>
        <v>32103247</v>
      </c>
      <c r="P360" s="1">
        <f>Input!N360</f>
        <v>5811958</v>
      </c>
      <c r="Q360" s="1">
        <f>Input!O360</f>
        <v>1891949</v>
      </c>
      <c r="R360">
        <f>Input!P360</f>
        <v>76.72</v>
      </c>
      <c r="S360" s="1">
        <f>Input!Q360</f>
        <v>7490295</v>
      </c>
      <c r="T360" s="1">
        <f>Input!R360</f>
        <v>391133.07</v>
      </c>
    </row>
    <row r="361" spans="1:20" x14ac:dyDescent="0.45">
      <c r="A361">
        <f t="shared" si="11"/>
        <v>201906</v>
      </c>
      <c r="B361">
        <f t="shared" si="12"/>
        <v>1</v>
      </c>
      <c r="C361">
        <f>Input!A361</f>
        <v>6</v>
      </c>
      <c r="D361">
        <f>Input!B361</f>
        <v>2019</v>
      </c>
      <c r="E361" t="str">
        <f>Input!C361</f>
        <v>NGrid-Upstate</v>
      </c>
      <c r="F361">
        <f>Input!D361</f>
        <v>1004</v>
      </c>
      <c r="G361">
        <f>Input!E361</f>
        <v>1497349</v>
      </c>
      <c r="H361">
        <f>Input!F361</f>
        <v>210000</v>
      </c>
      <c r="I361">
        <f>Input!G361</f>
        <v>60530</v>
      </c>
      <c r="J361">
        <f>Input!H361</f>
        <v>9059</v>
      </c>
      <c r="K361">
        <f>Input!I361</f>
        <v>0.60500257454999995</v>
      </c>
      <c r="L361">
        <f>Input!J361</f>
        <v>52007</v>
      </c>
      <c r="M361">
        <f>Input!K361</f>
        <v>4365</v>
      </c>
      <c r="N361" s="1">
        <f>Input!L361</f>
        <v>123987876.34999999</v>
      </c>
      <c r="O361" s="1">
        <f>Input!M361</f>
        <v>217484259</v>
      </c>
      <c r="P361" s="1">
        <f>Input!N361</f>
        <v>36229218</v>
      </c>
      <c r="Q361" s="1">
        <f>Input!O361</f>
        <v>12132608</v>
      </c>
      <c r="R361">
        <f>Input!P361</f>
        <v>82.8</v>
      </c>
      <c r="S361" s="1">
        <f>Input!Q361</f>
        <v>73165678</v>
      </c>
      <c r="T361" s="1">
        <f>Input!R361</f>
        <v>3005301.55</v>
      </c>
    </row>
    <row r="362" spans="1:20" x14ac:dyDescent="0.45">
      <c r="A362">
        <f t="shared" si="11"/>
        <v>201906</v>
      </c>
      <c r="B362">
        <f t="shared" si="12"/>
        <v>0</v>
      </c>
      <c r="C362">
        <f>Input!A362</f>
        <v>6</v>
      </c>
      <c r="D362">
        <f>Input!B362</f>
        <v>2019</v>
      </c>
      <c r="E362" t="str">
        <f>Input!C362</f>
        <v>OR</v>
      </c>
      <c r="F362">
        <f>Input!D362</f>
        <v>1006</v>
      </c>
      <c r="G362">
        <f>Input!E362</f>
        <v>204000</v>
      </c>
      <c r="H362">
        <f>Input!F362</f>
        <v>18375</v>
      </c>
      <c r="I362">
        <f>Input!G362</f>
        <v>15717</v>
      </c>
      <c r="J362">
        <f>Input!H362</f>
        <v>1181</v>
      </c>
      <c r="K362">
        <f>Input!I362</f>
        <v>0.57892156862699995</v>
      </c>
      <c r="L362">
        <f>Input!J362</f>
        <v>9042</v>
      </c>
      <c r="M362">
        <f>Input!K362</f>
        <v>146</v>
      </c>
      <c r="N362" s="1">
        <f>Input!L362</f>
        <v>31550614.440000001</v>
      </c>
      <c r="O362" s="1">
        <f>Input!M362</f>
        <v>13140385.26</v>
      </c>
      <c r="P362" s="1">
        <f>Input!N362</f>
        <v>6647310.8799999999</v>
      </c>
      <c r="Q362" s="1">
        <f>Input!O362</f>
        <v>1326953.6000000001</v>
      </c>
      <c r="R362">
        <f>Input!P362</f>
        <v>154.66</v>
      </c>
      <c r="S362" s="1">
        <f>Input!Q362</f>
        <v>9819922.0099999998</v>
      </c>
      <c r="T362" s="1">
        <f>Input!R362</f>
        <v>437927.84</v>
      </c>
    </row>
    <row r="363" spans="1:20" x14ac:dyDescent="0.45">
      <c r="A363">
        <f t="shared" si="11"/>
        <v>201906</v>
      </c>
      <c r="B363">
        <f t="shared" si="12"/>
        <v>0</v>
      </c>
      <c r="C363">
        <f>Input!A363</f>
        <v>6</v>
      </c>
      <c r="D363">
        <f>Input!B363</f>
        <v>2019</v>
      </c>
      <c r="E363" t="str">
        <f>Input!C363</f>
        <v>NFG</v>
      </c>
      <c r="F363">
        <f>Input!D363</f>
        <v>3120</v>
      </c>
      <c r="G363">
        <f>Input!E363</f>
        <v>492021</v>
      </c>
      <c r="H363">
        <f>Input!F363</f>
        <v>46407</v>
      </c>
      <c r="I363">
        <f>Input!G363</f>
        <v>21105</v>
      </c>
      <c r="J363">
        <f>Input!H363</f>
        <v>5004</v>
      </c>
      <c r="K363">
        <f>Input!I363</f>
        <v>1.0170297609250001</v>
      </c>
      <c r="L363">
        <f>Input!J363</f>
        <v>35237</v>
      </c>
      <c r="M363">
        <f>Input!K363</f>
        <v>3847</v>
      </c>
      <c r="N363" s="1">
        <f>Input!L363</f>
        <v>17741628.850000001</v>
      </c>
      <c r="O363" s="1">
        <f>Input!M363</f>
        <v>22692237.620000001</v>
      </c>
      <c r="P363" s="1">
        <f>Input!N363</f>
        <v>11299656.84</v>
      </c>
      <c r="Q363" s="1">
        <f>Input!O363</f>
        <v>3264802.74</v>
      </c>
      <c r="R363">
        <f>Input!P363</f>
        <v>36.06</v>
      </c>
      <c r="S363" s="1">
        <f>Input!Q363</f>
        <v>20575710.300000001</v>
      </c>
      <c r="T363" s="1">
        <f>Input!R363</f>
        <v>496783.59</v>
      </c>
    </row>
    <row r="364" spans="1:20" x14ac:dyDescent="0.45">
      <c r="A364">
        <f t="shared" si="11"/>
        <v>201906</v>
      </c>
      <c r="B364">
        <f t="shared" si="12"/>
        <v>1</v>
      </c>
      <c r="C364">
        <f>Input!A364</f>
        <v>6</v>
      </c>
      <c r="D364">
        <f>Input!B364</f>
        <v>2019</v>
      </c>
      <c r="E364" t="str">
        <f>Input!C364</f>
        <v>NGrid-NY</v>
      </c>
      <c r="F364">
        <f>Input!D364</f>
        <v>3010</v>
      </c>
      <c r="G364">
        <f>Input!E364</f>
        <v>1069138</v>
      </c>
      <c r="H364">
        <f>Input!F364</f>
        <v>157431</v>
      </c>
      <c r="I364">
        <f>Input!G364</f>
        <v>63598</v>
      </c>
      <c r="J364">
        <f>Input!H364</f>
        <v>3156</v>
      </c>
      <c r="K364">
        <f>Input!I364</f>
        <v>0.29519107916800003</v>
      </c>
      <c r="L364">
        <f>Input!J364</f>
        <v>25541</v>
      </c>
      <c r="M364">
        <f>Input!K364</f>
        <v>3800</v>
      </c>
      <c r="N364" s="1">
        <f>Input!L364</f>
        <v>65979873.350000001</v>
      </c>
      <c r="O364" s="1">
        <f>Input!M364</f>
        <v>75335288</v>
      </c>
      <c r="P364" s="1">
        <f>Input!N364</f>
        <v>41268602</v>
      </c>
      <c r="Q364" s="1">
        <f>Input!O364</f>
        <v>2923692</v>
      </c>
      <c r="R364">
        <f>Input!P364</f>
        <v>61.71</v>
      </c>
      <c r="S364" s="1">
        <f>Input!Q364</f>
        <v>23933077</v>
      </c>
      <c r="T364" s="1">
        <f>Input!R364</f>
        <v>1047232.17</v>
      </c>
    </row>
    <row r="365" spans="1:20" x14ac:dyDescent="0.45">
      <c r="A365">
        <f t="shared" si="11"/>
        <v>201906</v>
      </c>
      <c r="B365">
        <f t="shared" si="12"/>
        <v>0</v>
      </c>
      <c r="C365">
        <f>Input!A365</f>
        <v>6</v>
      </c>
      <c r="D365">
        <f>Input!B365</f>
        <v>2019</v>
      </c>
      <c r="E365" t="str">
        <f>Input!C365</f>
        <v>PSEG</v>
      </c>
      <c r="F365" t="str">
        <f>Input!D365</f>
        <v>7497ps</v>
      </c>
      <c r="G365">
        <f>Input!E365</f>
        <v>1050905</v>
      </c>
      <c r="H365">
        <f>Input!F365</f>
        <v>114554</v>
      </c>
      <c r="I365">
        <f>Input!G365</f>
        <v>9467</v>
      </c>
      <c r="J365">
        <f>Input!H365</f>
        <v>2068</v>
      </c>
      <c r="K365">
        <f>Input!I365</f>
        <v>0.19678277294300001</v>
      </c>
      <c r="L365">
        <f>Input!J365</f>
        <v>52786</v>
      </c>
      <c r="M365">
        <f>Input!K365</f>
        <v>1211</v>
      </c>
      <c r="N365" s="1">
        <f>Input!L365</f>
        <v>138353124.08000001</v>
      </c>
      <c r="O365" s="1">
        <f>Input!M365</f>
        <v>73333765.890000001</v>
      </c>
      <c r="P365" s="1">
        <f>Input!N365</f>
        <v>9577764</v>
      </c>
      <c r="Q365" s="1">
        <f>Input!O365</f>
        <v>2870058.14</v>
      </c>
      <c r="R365">
        <f>Input!P365</f>
        <v>131.65</v>
      </c>
      <c r="S365" s="1">
        <f>Input!Q365</f>
        <v>64370754</v>
      </c>
      <c r="T365" s="1">
        <f>Input!R365</f>
        <v>1014080.57</v>
      </c>
    </row>
    <row r="366" spans="1:20" x14ac:dyDescent="0.45">
      <c r="A366">
        <f t="shared" si="11"/>
        <v>201909</v>
      </c>
      <c r="B366">
        <f t="shared" si="12"/>
        <v>0</v>
      </c>
      <c r="C366">
        <f>Input!A366</f>
        <v>9</v>
      </c>
      <c r="D366">
        <f>Input!B366</f>
        <v>2019</v>
      </c>
      <c r="E366" t="str">
        <f>Input!C366</f>
        <v>NYSEG</v>
      </c>
      <c r="F366">
        <f>Input!D366</f>
        <v>1005</v>
      </c>
      <c r="G366">
        <f>Input!E366</f>
        <v>1016420</v>
      </c>
      <c r="H366">
        <f>Input!F366</f>
        <v>94235</v>
      </c>
      <c r="I366">
        <f>Input!G366</f>
        <v>70444</v>
      </c>
      <c r="J366">
        <f>Input!H366</f>
        <v>3005</v>
      </c>
      <c r="K366">
        <f>Input!I366</f>
        <v>0.295645500876</v>
      </c>
      <c r="L366">
        <f>Input!J366</f>
        <v>41851</v>
      </c>
      <c r="M366">
        <f>Input!K366</f>
        <v>2906</v>
      </c>
      <c r="N366" s="1">
        <f>Input!L366</f>
        <v>61880126</v>
      </c>
      <c r="O366" s="1">
        <f>Input!M366</f>
        <v>37278019</v>
      </c>
      <c r="P366" s="1">
        <f>Input!N366</f>
        <v>21322999</v>
      </c>
      <c r="Q366" s="1">
        <f>Input!O366</f>
        <v>2673860</v>
      </c>
      <c r="R366">
        <f>Input!P366</f>
        <v>60.88</v>
      </c>
      <c r="S366" s="1">
        <f>Input!Q366</f>
        <v>25417311</v>
      </c>
      <c r="T366" s="1">
        <f>Input!R366</f>
        <v>1435502</v>
      </c>
    </row>
    <row r="367" spans="1:20" x14ac:dyDescent="0.45">
      <c r="A367">
        <f t="shared" si="11"/>
        <v>201909</v>
      </c>
      <c r="B367">
        <f t="shared" si="12"/>
        <v>0</v>
      </c>
      <c r="C367">
        <f>Input!A367</f>
        <v>9</v>
      </c>
      <c r="D367">
        <f>Input!B367</f>
        <v>2019</v>
      </c>
      <c r="E367" t="str">
        <f>Input!C367</f>
        <v>RG&amp;E</v>
      </c>
      <c r="F367">
        <f>Input!D367</f>
        <v>1007</v>
      </c>
      <c r="G367">
        <f>Input!E367</f>
        <v>635658</v>
      </c>
      <c r="H367">
        <f>Input!F367</f>
        <v>65104</v>
      </c>
      <c r="I367">
        <f>Input!G367</f>
        <v>39257</v>
      </c>
      <c r="J367">
        <f>Input!H367</f>
        <v>1614</v>
      </c>
      <c r="K367">
        <f>Input!I367</f>
        <v>0.25391012147999997</v>
      </c>
      <c r="L367">
        <f>Input!J367</f>
        <v>28775</v>
      </c>
      <c r="M367">
        <f>Input!K367</f>
        <v>1957</v>
      </c>
      <c r="N367" s="1">
        <f>Input!L367</f>
        <v>33144911</v>
      </c>
      <c r="O367" s="1">
        <f>Input!M367</f>
        <v>41584408</v>
      </c>
      <c r="P367" s="1">
        <f>Input!N367</f>
        <v>18159882</v>
      </c>
      <c r="Q367" s="1">
        <f>Input!O367</f>
        <v>2646456</v>
      </c>
      <c r="R367">
        <f>Input!P367</f>
        <v>52.14</v>
      </c>
      <c r="S367" s="1">
        <f>Input!Q367</f>
        <v>25292151</v>
      </c>
      <c r="T367" s="1">
        <f>Input!R367</f>
        <v>1203157</v>
      </c>
    </row>
    <row r="368" spans="1:20" x14ac:dyDescent="0.45">
      <c r="A368">
        <f t="shared" si="11"/>
        <v>201909</v>
      </c>
      <c r="B368">
        <f t="shared" si="12"/>
        <v>0</v>
      </c>
      <c r="C368">
        <f>Input!A368</f>
        <v>9</v>
      </c>
      <c r="D368">
        <f>Input!B368</f>
        <v>2019</v>
      </c>
      <c r="E368" t="str">
        <f>Input!C368</f>
        <v>PSEG</v>
      </c>
      <c r="F368" t="str">
        <f>Input!D368</f>
        <v>7497ps</v>
      </c>
      <c r="G368">
        <f>Input!E368</f>
        <v>1000091</v>
      </c>
      <c r="H368">
        <f>Input!F368</f>
        <v>115333</v>
      </c>
      <c r="I368">
        <f>Input!G368</f>
        <v>9268</v>
      </c>
      <c r="J368">
        <f>Input!H368</f>
        <v>2183</v>
      </c>
      <c r="K368">
        <f>Input!I368</f>
        <v>0.21828013650799999</v>
      </c>
      <c r="L368">
        <f>Input!J368</f>
        <v>52238</v>
      </c>
      <c r="M368">
        <f>Input!K368</f>
        <v>1396</v>
      </c>
      <c r="N368" s="1">
        <f>Input!L368</f>
        <v>221324112.00999999</v>
      </c>
      <c r="O368" s="1">
        <f>Input!M368</f>
        <v>77318891.390000001</v>
      </c>
      <c r="P368" s="1">
        <f>Input!N368</f>
        <v>9794282</v>
      </c>
      <c r="Q368" s="1">
        <f>Input!O368</f>
        <v>3103363.33</v>
      </c>
      <c r="R368">
        <f>Input!P368</f>
        <v>221.3</v>
      </c>
      <c r="S368" s="1">
        <f>Input!Q368</f>
        <v>63742333</v>
      </c>
      <c r="T368" s="1">
        <f>Input!R368</f>
        <v>1411091.74</v>
      </c>
    </row>
    <row r="369" spans="1:20" x14ac:dyDescent="0.45">
      <c r="A369">
        <f t="shared" si="11"/>
        <v>201909</v>
      </c>
      <c r="B369">
        <f t="shared" si="12"/>
        <v>0</v>
      </c>
      <c r="C369">
        <f>Input!A369</f>
        <v>9</v>
      </c>
      <c r="D369">
        <f>Input!B369</f>
        <v>2019</v>
      </c>
      <c r="E369" t="str">
        <f>Input!C369</f>
        <v>OR</v>
      </c>
      <c r="F369">
        <f>Input!D369</f>
        <v>1006</v>
      </c>
      <c r="G369">
        <f>Input!E369</f>
        <v>203726</v>
      </c>
      <c r="H369">
        <f>Input!F369</f>
        <v>18014</v>
      </c>
      <c r="I369">
        <f>Input!G369</f>
        <v>16812</v>
      </c>
      <c r="J369">
        <f>Input!H369</f>
        <v>208</v>
      </c>
      <c r="K369">
        <f>Input!I369</f>
        <v>0.102097915828</v>
      </c>
      <c r="L369">
        <f>Input!J369</f>
        <v>8305</v>
      </c>
      <c r="M369">
        <f>Input!K369</f>
        <v>149</v>
      </c>
      <c r="N369" s="1">
        <f>Input!L369</f>
        <v>38318383.659999996</v>
      </c>
      <c r="O369" s="1">
        <f>Input!M369</f>
        <v>12319115.34</v>
      </c>
      <c r="P369" s="1">
        <f>Input!N369</f>
        <v>7436954.9299999997</v>
      </c>
      <c r="Q369" s="1">
        <f>Input!O369</f>
        <v>335903.25</v>
      </c>
      <c r="R369">
        <f>Input!P369</f>
        <v>188.09</v>
      </c>
      <c r="S369" s="1">
        <f>Input!Q369</f>
        <v>8866984.6600000001</v>
      </c>
      <c r="T369" s="1">
        <f>Input!R369</f>
        <v>322706.84000000003</v>
      </c>
    </row>
    <row r="370" spans="1:20" x14ac:dyDescent="0.45">
      <c r="A370">
        <f t="shared" si="11"/>
        <v>201909</v>
      </c>
      <c r="B370">
        <f t="shared" si="12"/>
        <v>1</v>
      </c>
      <c r="C370">
        <f>Input!A370</f>
        <v>9</v>
      </c>
      <c r="D370">
        <f>Input!B370</f>
        <v>2019</v>
      </c>
      <c r="E370" t="str">
        <f>Input!C370</f>
        <v>NGrid-Upstate</v>
      </c>
      <c r="F370">
        <f>Input!D370</f>
        <v>1004</v>
      </c>
      <c r="G370">
        <f>Input!E370</f>
        <v>1507561</v>
      </c>
      <c r="H370">
        <f>Input!F370</f>
        <v>196025</v>
      </c>
      <c r="I370">
        <f>Input!G370</f>
        <v>76676</v>
      </c>
      <c r="J370">
        <f>Input!H370</f>
        <v>7647</v>
      </c>
      <c r="K370">
        <f>Input!I370</f>
        <v>0.50724315632999994</v>
      </c>
      <c r="L370">
        <f>Input!J370</f>
        <v>52751</v>
      </c>
      <c r="M370">
        <f>Input!K370</f>
        <v>6938</v>
      </c>
      <c r="N370" s="1">
        <f>Input!L370</f>
        <v>144379175.74000001</v>
      </c>
      <c r="O370" s="1">
        <f>Input!M370</f>
        <v>199329957</v>
      </c>
      <c r="P370" s="1">
        <f>Input!N370</f>
        <v>40329015</v>
      </c>
      <c r="Q370" s="1">
        <f>Input!O370</f>
        <v>6817580</v>
      </c>
      <c r="R370">
        <f>Input!P370</f>
        <v>95.77</v>
      </c>
      <c r="S370" s="1">
        <f>Input!Q370</f>
        <v>71429361</v>
      </c>
      <c r="T370" s="1">
        <f>Input!R370</f>
        <v>5140028.7300000004</v>
      </c>
    </row>
    <row r="371" spans="1:20" x14ac:dyDescent="0.45">
      <c r="A371">
        <f t="shared" si="11"/>
        <v>201909</v>
      </c>
      <c r="B371">
        <f t="shared" si="12"/>
        <v>1</v>
      </c>
      <c r="C371">
        <f>Input!A371</f>
        <v>9</v>
      </c>
      <c r="D371">
        <f>Input!B371</f>
        <v>2019</v>
      </c>
      <c r="E371" t="str">
        <f>Input!C371</f>
        <v>NGrid-LI</v>
      </c>
      <c r="F371">
        <f>Input!D371</f>
        <v>1003</v>
      </c>
      <c r="G371">
        <f>Input!E371</f>
        <v>523017</v>
      </c>
      <c r="H371">
        <f>Input!F371</f>
        <v>40036</v>
      </c>
      <c r="I371">
        <f>Input!G371</f>
        <v>15857</v>
      </c>
      <c r="J371">
        <f>Input!H371</f>
        <v>2152</v>
      </c>
      <c r="K371">
        <f>Input!I371</f>
        <v>0.41145890095400001</v>
      </c>
      <c r="L371">
        <f>Input!J371</f>
        <v>7327</v>
      </c>
      <c r="M371">
        <f>Input!K371</f>
        <v>1019</v>
      </c>
      <c r="N371" s="1">
        <f>Input!L371</f>
        <v>31195910.890000001</v>
      </c>
      <c r="O371" s="1">
        <f>Input!M371</f>
        <v>21556241</v>
      </c>
      <c r="P371" s="1">
        <f>Input!N371</f>
        <v>4234139</v>
      </c>
      <c r="Q371" s="1">
        <f>Input!O371</f>
        <v>1033404</v>
      </c>
      <c r="R371">
        <f>Input!P371</f>
        <v>59.65</v>
      </c>
      <c r="S371" s="1">
        <f>Input!Q371</f>
        <v>6886456</v>
      </c>
      <c r="T371" s="1">
        <f>Input!R371</f>
        <v>569285.31000000006</v>
      </c>
    </row>
    <row r="372" spans="1:20" x14ac:dyDescent="0.45">
      <c r="A372">
        <f t="shared" si="11"/>
        <v>201909</v>
      </c>
      <c r="B372">
        <f t="shared" si="12"/>
        <v>0</v>
      </c>
      <c r="C372">
        <f>Input!A372</f>
        <v>9</v>
      </c>
      <c r="D372">
        <f>Input!B372</f>
        <v>2019</v>
      </c>
      <c r="E372" t="str">
        <f>Input!C372</f>
        <v>CE</v>
      </c>
      <c r="F372">
        <f>Input!D372</f>
        <v>1002</v>
      </c>
      <c r="G372">
        <f>Input!E372</f>
        <v>3000935</v>
      </c>
      <c r="H372">
        <f>Input!F372</f>
        <v>278696</v>
      </c>
      <c r="I372">
        <f>Input!G372</f>
        <v>226082</v>
      </c>
      <c r="J372">
        <f>Input!H372</f>
        <v>6747</v>
      </c>
      <c r="K372">
        <f>Input!I372</f>
        <v>0.22482992800599999</v>
      </c>
      <c r="L372">
        <f>Input!J372</f>
        <v>123992</v>
      </c>
      <c r="M372">
        <f>Input!K372</f>
        <v>6399</v>
      </c>
      <c r="N372" s="1">
        <f>Input!L372</f>
        <v>367193524.58999997</v>
      </c>
      <c r="O372" s="1">
        <f>Input!M372</f>
        <v>311879485.70999998</v>
      </c>
      <c r="P372" s="1">
        <f>Input!N372</f>
        <v>108093363.26000001</v>
      </c>
      <c r="Q372" s="1">
        <f>Input!O372</f>
        <v>12068000</v>
      </c>
      <c r="R372">
        <f>Input!P372</f>
        <v>122.36</v>
      </c>
      <c r="S372" s="1">
        <f>Input!Q372</f>
        <v>92745277.510000005</v>
      </c>
      <c r="T372" s="1">
        <f>Input!R372</f>
        <v>3277176.11</v>
      </c>
    </row>
    <row r="373" spans="1:20" x14ac:dyDescent="0.45">
      <c r="A373">
        <f t="shared" si="11"/>
        <v>201909</v>
      </c>
      <c r="B373">
        <f t="shared" si="12"/>
        <v>0</v>
      </c>
      <c r="C373">
        <f>Input!A373</f>
        <v>9</v>
      </c>
      <c r="D373">
        <f>Input!B373</f>
        <v>2019</v>
      </c>
      <c r="E373" t="str">
        <f>Input!C373</f>
        <v>CH</v>
      </c>
      <c r="F373">
        <f>Input!D373</f>
        <v>1001</v>
      </c>
      <c r="G373">
        <f>Input!E373</f>
        <v>254365</v>
      </c>
      <c r="H373">
        <f>Input!F373</f>
        <v>22162</v>
      </c>
      <c r="I373">
        <f>Input!G373</f>
        <v>19901</v>
      </c>
      <c r="J373">
        <f>Input!H373</f>
        <v>910</v>
      </c>
      <c r="K373">
        <f>Input!I373</f>
        <v>0.357753621764</v>
      </c>
      <c r="L373">
        <f>Input!J373</f>
        <v>5605</v>
      </c>
      <c r="M373">
        <f>Input!K373</f>
        <v>673</v>
      </c>
      <c r="N373" s="1">
        <f>Input!L373</f>
        <v>31695540</v>
      </c>
      <c r="O373" s="1">
        <f>Input!M373</f>
        <v>9254556</v>
      </c>
      <c r="P373" s="1">
        <f>Input!N373</f>
        <v>7933714.5099999998</v>
      </c>
      <c r="Q373" s="1">
        <f>Input!O373</f>
        <v>887939.93</v>
      </c>
      <c r="R373">
        <f>Input!P373</f>
        <v>124.61</v>
      </c>
      <c r="S373" s="1">
        <f>Input!Q373</f>
        <v>10891764</v>
      </c>
      <c r="T373" s="1">
        <f>Input!R373</f>
        <v>634884.06999999995</v>
      </c>
    </row>
    <row r="374" spans="1:20" x14ac:dyDescent="0.45">
      <c r="A374">
        <f t="shared" si="11"/>
        <v>201909</v>
      </c>
      <c r="B374">
        <f t="shared" si="12"/>
        <v>0</v>
      </c>
      <c r="C374">
        <f>Input!A374</f>
        <v>9</v>
      </c>
      <c r="D374">
        <f>Input!B374</f>
        <v>2019</v>
      </c>
      <c r="E374" t="str">
        <f>Input!C374</f>
        <v>NFG</v>
      </c>
      <c r="F374">
        <f>Input!D374</f>
        <v>3120</v>
      </c>
      <c r="G374">
        <f>Input!E374</f>
        <v>488142</v>
      </c>
      <c r="H374">
        <f>Input!F374</f>
        <v>49615</v>
      </c>
      <c r="I374">
        <f>Input!G374</f>
        <v>15455</v>
      </c>
      <c r="J374">
        <f>Input!H374</f>
        <v>4129</v>
      </c>
      <c r="K374">
        <f>Input!I374</f>
        <v>0.84586042585999999</v>
      </c>
      <c r="L374">
        <f>Input!J374</f>
        <v>30868</v>
      </c>
      <c r="M374">
        <f>Input!K374</f>
        <v>5477</v>
      </c>
      <c r="N374" s="1">
        <f>Input!L374</f>
        <v>12121329</v>
      </c>
      <c r="O374" s="1">
        <f>Input!M374</f>
        <v>29174764.579999998</v>
      </c>
      <c r="P374" s="1">
        <f>Input!N374</f>
        <v>8371997.0099999998</v>
      </c>
      <c r="Q374" s="1">
        <f>Input!O374</f>
        <v>2754196.3</v>
      </c>
      <c r="R374">
        <f>Input!P374</f>
        <v>24.83</v>
      </c>
      <c r="S374" s="1">
        <f>Input!Q374</f>
        <v>17868797.16</v>
      </c>
      <c r="T374" s="1">
        <f>Input!R374</f>
        <v>1074727</v>
      </c>
    </row>
    <row r="375" spans="1:20" x14ac:dyDescent="0.45">
      <c r="A375">
        <f t="shared" si="11"/>
        <v>201909</v>
      </c>
      <c r="B375">
        <f t="shared" si="12"/>
        <v>1</v>
      </c>
      <c r="C375">
        <f>Input!A375</f>
        <v>9</v>
      </c>
      <c r="D375">
        <f>Input!B375</f>
        <v>2019</v>
      </c>
      <c r="E375" t="str">
        <f>Input!C375</f>
        <v>NGrid-NY</v>
      </c>
      <c r="F375">
        <f>Input!D375</f>
        <v>3010</v>
      </c>
      <c r="G375">
        <f>Input!E375</f>
        <v>1062562</v>
      </c>
      <c r="H375">
        <f>Input!F375</f>
        <v>160092</v>
      </c>
      <c r="I375">
        <f>Input!G375</f>
        <v>61127</v>
      </c>
      <c r="J375">
        <f>Input!H375</f>
        <v>3018</v>
      </c>
      <c r="K375">
        <f>Input!I375</f>
        <v>0.28403048480900001</v>
      </c>
      <c r="L375">
        <f>Input!J375</f>
        <v>24204</v>
      </c>
      <c r="M375">
        <f>Input!K375</f>
        <v>4018</v>
      </c>
      <c r="N375" s="1">
        <f>Input!L375</f>
        <v>49905680.869999997</v>
      </c>
      <c r="O375" s="1">
        <f>Input!M375</f>
        <v>66874008</v>
      </c>
      <c r="P375" s="1">
        <f>Input!N375</f>
        <v>35472121</v>
      </c>
      <c r="Q375" s="1">
        <f>Input!O375</f>
        <v>1821600</v>
      </c>
      <c r="R375">
        <f>Input!P375</f>
        <v>46.97</v>
      </c>
      <c r="S375" s="1">
        <f>Input!Q375</f>
        <v>22099418</v>
      </c>
      <c r="T375" s="1">
        <f>Input!R375</f>
        <v>1541592.72</v>
      </c>
    </row>
    <row r="376" spans="1:20" x14ac:dyDescent="0.45">
      <c r="A376">
        <f t="shared" si="11"/>
        <v>201912</v>
      </c>
      <c r="B376">
        <f t="shared" si="12"/>
        <v>0</v>
      </c>
      <c r="C376">
        <f>Input!A376</f>
        <v>12</v>
      </c>
      <c r="D376">
        <f>Input!B376</f>
        <v>2019</v>
      </c>
      <c r="E376" t="str">
        <f>Input!C376</f>
        <v>NYSEG</v>
      </c>
      <c r="F376">
        <f>Input!D376</f>
        <v>1005</v>
      </c>
      <c r="G376">
        <f>Input!E376</f>
        <v>1017859</v>
      </c>
      <c r="H376">
        <f>Input!F376</f>
        <v>86710</v>
      </c>
      <c r="I376">
        <f>Input!G376</f>
        <v>76138</v>
      </c>
      <c r="J376">
        <f>Input!H376</f>
        <v>324</v>
      </c>
      <c r="K376">
        <f>Input!I376</f>
        <v>3.1831520868999999E-2</v>
      </c>
      <c r="L376">
        <f>Input!J376</f>
        <v>38206</v>
      </c>
      <c r="M376">
        <f>Input!K376</f>
        <v>3642</v>
      </c>
      <c r="N376" s="1">
        <f>Input!L376</f>
        <v>87817160</v>
      </c>
      <c r="O376" s="1">
        <f>Input!M376</f>
        <v>32246241</v>
      </c>
      <c r="P376" s="1">
        <f>Input!N376</f>
        <v>21920592</v>
      </c>
      <c r="Q376" s="1">
        <f>Input!O376</f>
        <v>287193</v>
      </c>
      <c r="R376">
        <f>Input!P376</f>
        <v>86.28</v>
      </c>
      <c r="S376" s="1">
        <f>Input!Q376</f>
        <v>22800976</v>
      </c>
      <c r="T376" s="1">
        <f>Input!R376</f>
        <v>1908075</v>
      </c>
    </row>
    <row r="377" spans="1:20" x14ac:dyDescent="0.45">
      <c r="A377">
        <f t="shared" si="11"/>
        <v>201912</v>
      </c>
      <c r="B377">
        <f t="shared" si="12"/>
        <v>0</v>
      </c>
      <c r="C377">
        <f>Input!A377</f>
        <v>12</v>
      </c>
      <c r="D377">
        <f>Input!B377</f>
        <v>2019</v>
      </c>
      <c r="E377" t="str">
        <f>Input!C377</f>
        <v>RG&amp;E</v>
      </c>
      <c r="F377">
        <f>Input!D377</f>
        <v>1007</v>
      </c>
      <c r="G377">
        <f>Input!E377</f>
        <v>637974</v>
      </c>
      <c r="H377">
        <f>Input!F377</f>
        <v>55887</v>
      </c>
      <c r="I377">
        <f>Input!G377</f>
        <v>44389</v>
      </c>
      <c r="J377">
        <f>Input!H377</f>
        <v>256</v>
      </c>
      <c r="K377">
        <f>Input!I377</f>
        <v>4.0127027119999999E-2</v>
      </c>
      <c r="L377">
        <f>Input!J377</f>
        <v>25596</v>
      </c>
      <c r="M377">
        <f>Input!K377</f>
        <v>2440</v>
      </c>
      <c r="N377" s="1">
        <f>Input!L377</f>
        <v>56685392</v>
      </c>
      <c r="O377" s="1">
        <f>Input!M377</f>
        <v>37429834</v>
      </c>
      <c r="P377" s="1">
        <f>Input!N377</f>
        <v>19505110</v>
      </c>
      <c r="Q377" s="1">
        <f>Input!O377</f>
        <v>517577</v>
      </c>
      <c r="R377">
        <f>Input!P377</f>
        <v>88.85</v>
      </c>
      <c r="S377" s="1">
        <f>Input!Q377</f>
        <v>22478237</v>
      </c>
      <c r="T377" s="1">
        <f>Input!R377</f>
        <v>1842581</v>
      </c>
    </row>
    <row r="378" spans="1:20" x14ac:dyDescent="0.45">
      <c r="A378">
        <f t="shared" si="11"/>
        <v>201912</v>
      </c>
      <c r="B378">
        <f t="shared" si="12"/>
        <v>0</v>
      </c>
      <c r="C378">
        <f>Input!A378</f>
        <v>12</v>
      </c>
      <c r="D378">
        <f>Input!B378</f>
        <v>2019</v>
      </c>
      <c r="E378" t="str">
        <f>Input!C378</f>
        <v>CH</v>
      </c>
      <c r="F378">
        <f>Input!D378</f>
        <v>1001</v>
      </c>
      <c r="G378">
        <f>Input!E378</f>
        <v>275816</v>
      </c>
      <c r="H378">
        <f>Input!F378</f>
        <v>21493</v>
      </c>
      <c r="I378">
        <f>Input!G378</f>
        <v>19472</v>
      </c>
      <c r="J378">
        <f>Input!H378</f>
        <v>172</v>
      </c>
      <c r="K378">
        <f>Input!I378</f>
        <v>6.2360414188999999E-2</v>
      </c>
      <c r="L378">
        <f>Input!J378</f>
        <v>5291</v>
      </c>
      <c r="M378">
        <f>Input!K378</f>
        <v>684</v>
      </c>
      <c r="N378" s="1">
        <f>Input!L378</f>
        <v>42955801</v>
      </c>
      <c r="O378" s="1">
        <f>Input!M378</f>
        <v>8646657</v>
      </c>
      <c r="P378" s="1">
        <f>Input!N378</f>
        <v>7430067.4900000002</v>
      </c>
      <c r="Q378" s="1">
        <f>Input!O378</f>
        <v>192241.24</v>
      </c>
      <c r="R378">
        <f>Input!P378</f>
        <v>155.74</v>
      </c>
      <c r="S378" s="1">
        <f>Input!Q378</f>
        <v>10066668.26</v>
      </c>
      <c r="T378" s="1">
        <f>Input!R378</f>
        <v>503001.22</v>
      </c>
    </row>
    <row r="379" spans="1:20" x14ac:dyDescent="0.45">
      <c r="A379">
        <f t="shared" si="11"/>
        <v>201912</v>
      </c>
      <c r="B379">
        <f t="shared" si="12"/>
        <v>0</v>
      </c>
      <c r="C379">
        <f>Input!A379</f>
        <v>12</v>
      </c>
      <c r="D379">
        <f>Input!B379</f>
        <v>2019</v>
      </c>
      <c r="E379" t="str">
        <f>Input!C379</f>
        <v>CE</v>
      </c>
      <c r="F379">
        <f>Input!D379</f>
        <v>1002</v>
      </c>
      <c r="G379">
        <f>Input!E379</f>
        <v>3008815</v>
      </c>
      <c r="H379">
        <f>Input!F379</f>
        <v>300283</v>
      </c>
      <c r="I379">
        <f>Input!G379</f>
        <v>186306</v>
      </c>
      <c r="J379">
        <f>Input!H379</f>
        <v>1588</v>
      </c>
      <c r="K379">
        <f>Input!I379</f>
        <v>5.2778253232999998E-2</v>
      </c>
      <c r="L379">
        <f>Input!J379</f>
        <v>133309</v>
      </c>
      <c r="M379">
        <f>Input!K379</f>
        <v>7477</v>
      </c>
      <c r="N379" s="1">
        <f>Input!L379</f>
        <v>366150180.87</v>
      </c>
      <c r="O379" s="1">
        <f>Input!M379</f>
        <v>324611621.35000002</v>
      </c>
      <c r="P379" s="1">
        <f>Input!N379</f>
        <v>87294063.849999994</v>
      </c>
      <c r="Q379" s="1">
        <f>Input!O379</f>
        <v>2038693.42</v>
      </c>
      <c r="R379">
        <f>Input!P379</f>
        <v>121.69</v>
      </c>
      <c r="S379" s="1">
        <f>Input!Q379</f>
        <v>94650900.040000007</v>
      </c>
      <c r="T379" s="1">
        <f>Input!R379</f>
        <v>5354076.9000000004</v>
      </c>
    </row>
    <row r="380" spans="1:20" x14ac:dyDescent="0.45">
      <c r="A380">
        <f t="shared" si="11"/>
        <v>201912</v>
      </c>
      <c r="B380">
        <f t="shared" si="12"/>
        <v>1</v>
      </c>
      <c r="C380">
        <f>Input!A380</f>
        <v>12</v>
      </c>
      <c r="D380">
        <f>Input!B380</f>
        <v>2019</v>
      </c>
      <c r="E380" t="str">
        <f>Input!C380</f>
        <v>NGrid-LI</v>
      </c>
      <c r="F380">
        <f>Input!D380</f>
        <v>1003</v>
      </c>
      <c r="G380">
        <f>Input!E380</f>
        <v>526987</v>
      </c>
      <c r="H380">
        <f>Input!F380</f>
        <v>41756</v>
      </c>
      <c r="I380">
        <f>Input!G380</f>
        <v>16393</v>
      </c>
      <c r="J380">
        <f>Input!H380</f>
        <v>0</v>
      </c>
      <c r="K380">
        <f>Input!I380</f>
        <v>0</v>
      </c>
      <c r="L380">
        <f>Input!J380</f>
        <v>4307</v>
      </c>
      <c r="M380">
        <f>Input!K380</f>
        <v>871</v>
      </c>
      <c r="N380" s="1">
        <f>Input!L380</f>
        <v>88901601.469999999</v>
      </c>
      <c r="O380" s="1">
        <f>Input!M380</f>
        <v>18610362</v>
      </c>
      <c r="P380" s="1">
        <f>Input!N380</f>
        <v>4858152</v>
      </c>
      <c r="Q380" s="1">
        <f>Input!O380</f>
        <v>0</v>
      </c>
      <c r="R380">
        <f>Input!P380</f>
        <v>168.7</v>
      </c>
      <c r="S380" s="1">
        <f>Input!Q380</f>
        <v>4880554</v>
      </c>
      <c r="T380" s="1">
        <f>Input!R380</f>
        <v>285516.64</v>
      </c>
    </row>
    <row r="381" spans="1:20" x14ac:dyDescent="0.45">
      <c r="A381">
        <f t="shared" si="11"/>
        <v>201912</v>
      </c>
      <c r="B381">
        <f t="shared" si="12"/>
        <v>0</v>
      </c>
      <c r="C381">
        <f>Input!A381</f>
        <v>12</v>
      </c>
      <c r="D381">
        <f>Input!B381</f>
        <v>2019</v>
      </c>
      <c r="E381" t="str">
        <f>Input!C381</f>
        <v>NFG</v>
      </c>
      <c r="F381">
        <f>Input!D381</f>
        <v>3120</v>
      </c>
      <c r="G381">
        <f>Input!E381</f>
        <v>494082</v>
      </c>
      <c r="H381">
        <f>Input!F381</f>
        <v>46873</v>
      </c>
      <c r="I381">
        <f>Input!G381</f>
        <v>7898</v>
      </c>
      <c r="J381">
        <f>Input!H381</f>
        <v>0</v>
      </c>
      <c r="K381">
        <f>Input!I381</f>
        <v>0</v>
      </c>
      <c r="L381">
        <f>Input!J381</f>
        <v>20952</v>
      </c>
      <c r="M381">
        <f>Input!K381</f>
        <v>5396</v>
      </c>
      <c r="N381" s="1">
        <f>Input!L381</f>
        <v>40897404.789999999</v>
      </c>
      <c r="O381" s="1">
        <f>Input!M381</f>
        <v>22855430.219999999</v>
      </c>
      <c r="P381" s="1">
        <f>Input!N381</f>
        <v>3854573.03</v>
      </c>
      <c r="Q381" s="1">
        <f>Input!O381</f>
        <v>0</v>
      </c>
      <c r="R381">
        <f>Input!P381</f>
        <v>82.77</v>
      </c>
      <c r="S381" s="1">
        <f>Input!Q381</f>
        <v>12323052</v>
      </c>
      <c r="T381" s="1">
        <f>Input!R381</f>
        <v>-136115.88</v>
      </c>
    </row>
    <row r="382" spans="1:20" x14ac:dyDescent="0.45">
      <c r="A382">
        <f t="shared" si="11"/>
        <v>201912</v>
      </c>
      <c r="B382">
        <f t="shared" si="12"/>
        <v>1</v>
      </c>
      <c r="C382">
        <f>Input!A382</f>
        <v>12</v>
      </c>
      <c r="D382">
        <f>Input!B382</f>
        <v>2019</v>
      </c>
      <c r="E382" t="str">
        <f>Input!C382</f>
        <v>NGrid-Upstate</v>
      </c>
      <c r="F382">
        <f>Input!D382</f>
        <v>1004</v>
      </c>
      <c r="G382">
        <f>Input!E382</f>
        <v>1473892</v>
      </c>
      <c r="H382">
        <f>Input!F382</f>
        <v>202538</v>
      </c>
      <c r="I382">
        <f>Input!G382</f>
        <v>60977</v>
      </c>
      <c r="J382">
        <f>Input!H382</f>
        <v>21</v>
      </c>
      <c r="K382">
        <f>Input!I382</f>
        <v>1.4247991030000001E-3</v>
      </c>
      <c r="L382">
        <f>Input!J382</f>
        <v>41661</v>
      </c>
      <c r="M382">
        <f>Input!K382</f>
        <v>6092</v>
      </c>
      <c r="N382" s="1">
        <f>Input!L382</f>
        <v>182255821.88</v>
      </c>
      <c r="O382" s="1">
        <f>Input!M382</f>
        <v>194661093</v>
      </c>
      <c r="P382" s="1">
        <f>Input!N382</f>
        <v>31302339</v>
      </c>
      <c r="Q382" s="1">
        <f>Input!O382</f>
        <v>36128</v>
      </c>
      <c r="R382">
        <f>Input!P382</f>
        <v>123.66</v>
      </c>
      <c r="S382" s="1">
        <f>Input!Q382</f>
        <v>59629612</v>
      </c>
      <c r="T382" s="1">
        <f>Input!R382</f>
        <v>3269758.01</v>
      </c>
    </row>
    <row r="383" spans="1:20" x14ac:dyDescent="0.45">
      <c r="A383">
        <f t="shared" si="11"/>
        <v>201912</v>
      </c>
      <c r="B383">
        <f t="shared" si="12"/>
        <v>0</v>
      </c>
      <c r="C383">
        <f>Input!A383</f>
        <v>12</v>
      </c>
      <c r="D383">
        <f>Input!B383</f>
        <v>2019</v>
      </c>
      <c r="E383" t="str">
        <f>Input!C383</f>
        <v>OR</v>
      </c>
      <c r="F383">
        <f>Input!D383</f>
        <v>1006</v>
      </c>
      <c r="G383">
        <f>Input!E383</f>
        <v>204665</v>
      </c>
      <c r="H383">
        <f>Input!F383</f>
        <v>16683</v>
      </c>
      <c r="I383">
        <f>Input!G383</f>
        <v>15361</v>
      </c>
      <c r="J383">
        <f>Input!H383</f>
        <v>135</v>
      </c>
      <c r="K383">
        <f>Input!I383</f>
        <v>6.5961449197000005E-2</v>
      </c>
      <c r="L383">
        <f>Input!J383</f>
        <v>7331</v>
      </c>
      <c r="M383">
        <f>Input!K383</f>
        <v>299</v>
      </c>
      <c r="N383" s="1">
        <f>Input!L383</f>
        <v>50929836.979999997</v>
      </c>
      <c r="O383" s="1">
        <f>Input!M383</f>
        <v>11112266.18</v>
      </c>
      <c r="P383" s="1">
        <f>Input!N383</f>
        <v>6414720.7999999998</v>
      </c>
      <c r="Q383" s="1">
        <f>Input!O383</f>
        <v>168942.37</v>
      </c>
      <c r="R383">
        <f>Input!P383</f>
        <v>248.84</v>
      </c>
      <c r="S383" s="1">
        <f>Input!Q383</f>
        <v>7709606.8200000003</v>
      </c>
      <c r="T383" s="1">
        <f>Input!R383</f>
        <v>553671.39</v>
      </c>
    </row>
    <row r="384" spans="1:20" x14ac:dyDescent="0.45">
      <c r="A384">
        <f t="shared" si="11"/>
        <v>201912</v>
      </c>
      <c r="B384">
        <f t="shared" si="12"/>
        <v>1</v>
      </c>
      <c r="C384">
        <f>Input!A384</f>
        <v>12</v>
      </c>
      <c r="D384">
        <f>Input!B384</f>
        <v>2019</v>
      </c>
      <c r="E384" t="str">
        <f>Input!C384</f>
        <v>NGrid-NY</v>
      </c>
      <c r="F384">
        <f>Input!D384</f>
        <v>3010</v>
      </c>
      <c r="G384">
        <f>Input!E384</f>
        <v>1068081</v>
      </c>
      <c r="H384">
        <f>Input!F384</f>
        <v>157057</v>
      </c>
      <c r="I384">
        <f>Input!G384</f>
        <v>68440</v>
      </c>
      <c r="J384">
        <f>Input!H384</f>
        <v>635</v>
      </c>
      <c r="K384">
        <f>Input!I384</f>
        <v>5.9452419807000001E-2</v>
      </c>
      <c r="L384">
        <f>Input!J384</f>
        <v>18014</v>
      </c>
      <c r="M384">
        <f>Input!K384</f>
        <v>4072</v>
      </c>
      <c r="N384" s="1">
        <f>Input!L384</f>
        <v>90843516.480000004</v>
      </c>
      <c r="O384" s="1">
        <f>Input!M384</f>
        <v>74804358</v>
      </c>
      <c r="P384" s="1">
        <f>Input!N384</f>
        <v>37720302</v>
      </c>
      <c r="Q384" s="1">
        <f>Input!O384</f>
        <v>236927</v>
      </c>
      <c r="R384">
        <f>Input!P384</f>
        <v>85.05</v>
      </c>
      <c r="S384" s="1">
        <f>Input!Q384</f>
        <v>17808268</v>
      </c>
      <c r="T384" s="1">
        <f>Input!R384</f>
        <v>1003374.19</v>
      </c>
    </row>
    <row r="385" spans="1:20" x14ac:dyDescent="0.45">
      <c r="A385">
        <f t="shared" si="11"/>
        <v>201912</v>
      </c>
      <c r="B385">
        <f t="shared" si="12"/>
        <v>0</v>
      </c>
      <c r="C385">
        <f>Input!A385</f>
        <v>12</v>
      </c>
      <c r="D385">
        <f>Input!B385</f>
        <v>2019</v>
      </c>
      <c r="E385" t="str">
        <f>Input!C385</f>
        <v>PSEG</v>
      </c>
      <c r="F385" t="str">
        <f>Input!D385</f>
        <v>7497ps</v>
      </c>
      <c r="G385">
        <f>Input!E385</f>
        <v>1328884</v>
      </c>
      <c r="H385">
        <f>Input!F385</f>
        <v>116939</v>
      </c>
      <c r="I385">
        <f>Input!G385</f>
        <v>9469</v>
      </c>
      <c r="J385">
        <f>Input!H385</f>
        <v>803</v>
      </c>
      <c r="K385">
        <f>Input!I385</f>
        <v>6.0426643709999998E-2</v>
      </c>
      <c r="L385">
        <f>Input!J385</f>
        <v>54040</v>
      </c>
      <c r="M385">
        <f>Input!K385</f>
        <v>1494</v>
      </c>
      <c r="N385" s="1">
        <f>Input!L385</f>
        <v>136957560.53</v>
      </c>
      <c r="O385" s="1">
        <f>Input!M385</f>
        <v>72493467.400000006</v>
      </c>
      <c r="P385" s="1">
        <f>Input!N385</f>
        <v>10067703</v>
      </c>
      <c r="Q385" s="1">
        <f>Input!O385</f>
        <v>1107622.95</v>
      </c>
      <c r="R385">
        <f>Input!P385</f>
        <v>103.06</v>
      </c>
      <c r="S385" s="1">
        <f>Input!Q385</f>
        <v>63616741</v>
      </c>
      <c r="T385" s="1">
        <f>Input!R385</f>
        <v>1597961.63</v>
      </c>
    </row>
    <row r="386" spans="1:20" x14ac:dyDescent="0.45">
      <c r="A386">
        <f t="shared" si="11"/>
        <v>202003</v>
      </c>
      <c r="B386">
        <f t="shared" si="12"/>
        <v>0</v>
      </c>
      <c r="C386">
        <f>Input!A386</f>
        <v>3</v>
      </c>
      <c r="D386">
        <f>Input!B386</f>
        <v>2020</v>
      </c>
      <c r="E386" t="str">
        <f>Input!C386</f>
        <v>NYSEG</v>
      </c>
      <c r="F386">
        <f>Input!D386</f>
        <v>1005</v>
      </c>
      <c r="G386">
        <f>Input!E386</f>
        <v>1018247</v>
      </c>
      <c r="H386">
        <f>Input!F386</f>
        <v>88880</v>
      </c>
      <c r="I386">
        <f>Input!G386</f>
        <v>77849</v>
      </c>
      <c r="J386">
        <f>Input!H386</f>
        <v>747</v>
      </c>
      <c r="K386">
        <f>Input!I386</f>
        <v>7.3361374990999997E-2</v>
      </c>
      <c r="L386">
        <f>Input!J386</f>
        <v>36012</v>
      </c>
      <c r="M386">
        <f>Input!K386</f>
        <v>2321</v>
      </c>
      <c r="N386" s="1">
        <f>Input!L386</f>
        <v>87173161</v>
      </c>
      <c r="O386" s="1">
        <f>Input!M386</f>
        <v>27281599</v>
      </c>
      <c r="P386" s="1">
        <f>Input!N386</f>
        <v>26554950</v>
      </c>
      <c r="Q386" s="1">
        <f>Input!O386</f>
        <v>462268</v>
      </c>
      <c r="R386">
        <f>Input!P386</f>
        <v>85.61</v>
      </c>
      <c r="S386" s="1">
        <f>Input!Q386</f>
        <v>22117170</v>
      </c>
      <c r="T386" s="1">
        <f>Input!R386</f>
        <v>276049</v>
      </c>
    </row>
    <row r="387" spans="1:20" x14ac:dyDescent="0.45">
      <c r="A387">
        <f t="shared" ref="A387:A450" si="13">D387*100+C387</f>
        <v>202003</v>
      </c>
      <c r="B387">
        <f t="shared" si="12"/>
        <v>0</v>
      </c>
      <c r="C387">
        <f>Input!A387</f>
        <v>3</v>
      </c>
      <c r="D387">
        <f>Input!B387</f>
        <v>2020</v>
      </c>
      <c r="E387" t="str">
        <f>Input!C387</f>
        <v>RG&amp;E</v>
      </c>
      <c r="F387">
        <f>Input!D387</f>
        <v>1007</v>
      </c>
      <c r="G387">
        <f>Input!E387</f>
        <v>638263</v>
      </c>
      <c r="H387">
        <f>Input!F387</f>
        <v>58307</v>
      </c>
      <c r="I387">
        <f>Input!G387</f>
        <v>47610</v>
      </c>
      <c r="J387">
        <f>Input!H387</f>
        <v>614</v>
      </c>
      <c r="K387">
        <f>Input!I387</f>
        <v>9.6198588983000002E-2</v>
      </c>
      <c r="L387">
        <f>Input!J387</f>
        <v>24984</v>
      </c>
      <c r="M387">
        <f>Input!K387</f>
        <v>1706</v>
      </c>
      <c r="N387" s="1">
        <f>Input!L387</f>
        <v>55099806</v>
      </c>
      <c r="O387" s="1">
        <f>Input!M387</f>
        <v>34993693</v>
      </c>
      <c r="P387" s="1">
        <f>Input!N387</f>
        <v>25330255</v>
      </c>
      <c r="Q387" s="1">
        <f>Input!O387</f>
        <v>872218</v>
      </c>
      <c r="R387">
        <f>Input!P387</f>
        <v>86.33</v>
      </c>
      <c r="S387" s="1">
        <f>Input!Q387</f>
        <v>22739287</v>
      </c>
      <c r="T387" s="1">
        <f>Input!R387</f>
        <v>502159</v>
      </c>
    </row>
    <row r="388" spans="1:20" x14ac:dyDescent="0.45">
      <c r="A388">
        <f t="shared" si="13"/>
        <v>202003</v>
      </c>
      <c r="B388">
        <f t="shared" si="12"/>
        <v>0</v>
      </c>
      <c r="C388">
        <f>Input!A388</f>
        <v>3</v>
      </c>
      <c r="D388">
        <f>Input!B388</f>
        <v>2020</v>
      </c>
      <c r="E388" t="str">
        <f>Input!C388</f>
        <v>PSEG</v>
      </c>
      <c r="F388" t="str">
        <f>Input!D388</f>
        <v>7497ps</v>
      </c>
      <c r="G388">
        <f>Input!E388</f>
        <v>1053382</v>
      </c>
      <c r="H388">
        <f>Input!F388</f>
        <v>115408</v>
      </c>
      <c r="I388">
        <f>Input!G388</f>
        <v>10179</v>
      </c>
      <c r="J388">
        <f>Input!H388</f>
        <v>458</v>
      </c>
      <c r="K388">
        <f>Input!I388</f>
        <v>4.3479003818000003E-2</v>
      </c>
      <c r="L388">
        <f>Input!J388</f>
        <v>54908</v>
      </c>
      <c r="M388">
        <f>Input!K388</f>
        <v>1441</v>
      </c>
      <c r="N388" s="1">
        <f>Input!L388</f>
        <v>119375184</v>
      </c>
      <c r="O388" s="1">
        <f>Input!M388</f>
        <v>72069465</v>
      </c>
      <c r="P388" s="1">
        <f>Input!N388</f>
        <v>10391402</v>
      </c>
      <c r="Q388" s="1">
        <f>Input!O388</f>
        <v>6457716</v>
      </c>
      <c r="R388">
        <f>Input!P388</f>
        <v>113.33</v>
      </c>
      <c r="S388" s="1">
        <f>Input!Q388</f>
        <v>64086157</v>
      </c>
      <c r="T388" s="1">
        <f>Input!R388</f>
        <v>1347253</v>
      </c>
    </row>
    <row r="389" spans="1:20" x14ac:dyDescent="0.45">
      <c r="A389">
        <f t="shared" si="13"/>
        <v>202003</v>
      </c>
      <c r="B389">
        <f t="shared" si="12"/>
        <v>0</v>
      </c>
      <c r="C389">
        <f>Input!A389</f>
        <v>3</v>
      </c>
      <c r="D389">
        <f>Input!B389</f>
        <v>2020</v>
      </c>
      <c r="E389" t="str">
        <f>Input!C389</f>
        <v>CH</v>
      </c>
      <c r="F389">
        <f>Input!D389</f>
        <v>1001</v>
      </c>
      <c r="G389">
        <f>Input!E389</f>
        <v>266928</v>
      </c>
      <c r="H389">
        <f>Input!F389</f>
        <v>22384</v>
      </c>
      <c r="I389">
        <f>Input!G389</f>
        <v>19775</v>
      </c>
      <c r="J389">
        <f>Input!H389</f>
        <v>169</v>
      </c>
      <c r="K389">
        <f>Input!I389</f>
        <v>6.3312953305999994E-2</v>
      </c>
      <c r="L389">
        <f>Input!J389</f>
        <v>4559</v>
      </c>
      <c r="M389">
        <f>Input!K389</f>
        <v>752</v>
      </c>
      <c r="N389" s="1">
        <f>Input!L389</f>
        <v>38928111</v>
      </c>
      <c r="O389" s="1">
        <f>Input!M389</f>
        <v>8410901</v>
      </c>
      <c r="P389" s="1">
        <f>Input!N389</f>
        <v>9270745.7599999998</v>
      </c>
      <c r="Q389" s="1">
        <f>Input!O389</f>
        <v>204187.42</v>
      </c>
      <c r="R389">
        <f>Input!P389</f>
        <v>145.84</v>
      </c>
      <c r="S389" s="1">
        <f>Input!Q389</f>
        <v>8930194.0800000001</v>
      </c>
      <c r="T389" s="1">
        <f>Input!R389</f>
        <v>613905.47</v>
      </c>
    </row>
    <row r="390" spans="1:20" x14ac:dyDescent="0.45">
      <c r="A390">
        <f t="shared" si="13"/>
        <v>202003</v>
      </c>
      <c r="B390">
        <f t="shared" si="12"/>
        <v>0</v>
      </c>
      <c r="C390">
        <f>Input!A390</f>
        <v>3</v>
      </c>
      <c r="D390">
        <f>Input!B390</f>
        <v>2020</v>
      </c>
      <c r="E390" t="str">
        <f>Input!C390</f>
        <v>CE</v>
      </c>
      <c r="F390">
        <f>Input!D390</f>
        <v>1002</v>
      </c>
      <c r="G390">
        <f>Input!E390</f>
        <v>3013184</v>
      </c>
      <c r="H390">
        <f>Input!F390</f>
        <v>301014</v>
      </c>
      <c r="I390">
        <f>Input!G390</f>
        <v>106096</v>
      </c>
      <c r="J390">
        <f>Input!H390</f>
        <v>4084</v>
      </c>
      <c r="K390">
        <f>Input!I390</f>
        <v>0.13553769036300001</v>
      </c>
      <c r="L390">
        <f>Input!J390</f>
        <v>121461</v>
      </c>
      <c r="M390">
        <f>Input!K390</f>
        <v>5567</v>
      </c>
      <c r="N390" s="1">
        <f>Input!L390</f>
        <v>375659330.77999997</v>
      </c>
      <c r="O390" s="1">
        <f>Input!M390</f>
        <v>332715884.33999997</v>
      </c>
      <c r="P390" s="1">
        <f>Input!N390</f>
        <v>67442602.269999996</v>
      </c>
      <c r="Q390" s="1">
        <f>Input!O390</f>
        <v>4918094.3</v>
      </c>
      <c r="R390">
        <f>Input!P390</f>
        <v>124.67</v>
      </c>
      <c r="S390" s="1">
        <f>Input!Q390</f>
        <v>89715122.620000005</v>
      </c>
      <c r="T390" s="1">
        <f>Input!R390</f>
        <v>3494555.56</v>
      </c>
    </row>
    <row r="391" spans="1:20" x14ac:dyDescent="0.45">
      <c r="A391">
        <f t="shared" si="13"/>
        <v>202003</v>
      </c>
      <c r="B391">
        <f t="shared" si="12"/>
        <v>1</v>
      </c>
      <c r="C391">
        <f>Input!A391</f>
        <v>3</v>
      </c>
      <c r="D391">
        <f>Input!B391</f>
        <v>2020</v>
      </c>
      <c r="E391" t="str">
        <f>Input!C391</f>
        <v>NGrid-LI</v>
      </c>
      <c r="F391">
        <f>Input!D391</f>
        <v>1003</v>
      </c>
      <c r="G391">
        <f>Input!E391</f>
        <v>522156</v>
      </c>
      <c r="H391">
        <f>Input!F391</f>
        <v>46657</v>
      </c>
      <c r="I391">
        <f>Input!G391</f>
        <v>23088</v>
      </c>
      <c r="J391">
        <f>Input!H391</f>
        <v>147</v>
      </c>
      <c r="K391">
        <f>Input!I391</f>
        <v>2.8152506147999998E-2</v>
      </c>
      <c r="L391">
        <f>Input!J391</f>
        <v>3801</v>
      </c>
      <c r="M391">
        <f>Input!K391</f>
        <v>650</v>
      </c>
      <c r="N391" s="1">
        <f>Input!L391</f>
        <v>84856558.609999999</v>
      </c>
      <c r="O391" s="1">
        <f>Input!M391</f>
        <v>23215529</v>
      </c>
      <c r="P391" s="1">
        <f>Input!N391</f>
        <v>8978741</v>
      </c>
      <c r="Q391" s="1">
        <f>Input!O391</f>
        <v>161734</v>
      </c>
      <c r="R391">
        <f>Input!P391</f>
        <v>162.51</v>
      </c>
      <c r="S391" s="1">
        <f>Input!Q391</f>
        <v>4264763</v>
      </c>
      <c r="T391" s="1">
        <f>Input!R391</f>
        <v>202603.61</v>
      </c>
    </row>
    <row r="392" spans="1:20" x14ac:dyDescent="0.45">
      <c r="A392">
        <f t="shared" si="13"/>
        <v>202003</v>
      </c>
      <c r="B392">
        <f t="shared" si="12"/>
        <v>0</v>
      </c>
      <c r="C392">
        <f>Input!A392</f>
        <v>3</v>
      </c>
      <c r="D392">
        <f>Input!B392</f>
        <v>2020</v>
      </c>
      <c r="E392" t="str">
        <f>Input!C392</f>
        <v>NFG</v>
      </c>
      <c r="F392">
        <f>Input!D392</f>
        <v>3120</v>
      </c>
      <c r="G392">
        <f>Input!E392</f>
        <v>496275</v>
      </c>
      <c r="H392">
        <f>Input!F392</f>
        <v>44240</v>
      </c>
      <c r="I392">
        <f>Input!G392</f>
        <v>21328</v>
      </c>
      <c r="J392">
        <f>Input!H392</f>
        <v>0</v>
      </c>
      <c r="K392">
        <f>Input!I392</f>
        <v>0</v>
      </c>
      <c r="L392">
        <f>Input!J392</f>
        <v>28730</v>
      </c>
      <c r="M392">
        <f>Input!K392</f>
        <v>5316</v>
      </c>
      <c r="N392" s="1">
        <f>Input!L392</f>
        <v>42441583</v>
      </c>
      <c r="O392" s="1">
        <f>Input!M392</f>
        <v>23826238</v>
      </c>
      <c r="P392" s="1">
        <f>Input!N392</f>
        <v>13440460</v>
      </c>
      <c r="Q392" s="1">
        <f>Input!O392</f>
        <v>0</v>
      </c>
      <c r="R392">
        <f>Input!P392</f>
        <v>85.52</v>
      </c>
      <c r="S392" s="1">
        <f>Input!Q392</f>
        <v>15584330</v>
      </c>
      <c r="T392" s="1">
        <f>Input!R392</f>
        <v>747804</v>
      </c>
    </row>
    <row r="393" spans="1:20" x14ac:dyDescent="0.45">
      <c r="A393">
        <f t="shared" si="13"/>
        <v>202003</v>
      </c>
      <c r="B393">
        <f t="shared" si="12"/>
        <v>1</v>
      </c>
      <c r="C393">
        <f>Input!A393</f>
        <v>3</v>
      </c>
      <c r="D393">
        <f>Input!B393</f>
        <v>2020</v>
      </c>
      <c r="E393" t="str">
        <f>Input!C393</f>
        <v>NGrid-Upstate</v>
      </c>
      <c r="F393">
        <f>Input!D393</f>
        <v>1004</v>
      </c>
      <c r="G393">
        <f>Input!E393</f>
        <v>1483224</v>
      </c>
      <c r="H393">
        <f>Input!F393</f>
        <v>204305</v>
      </c>
      <c r="I393">
        <f>Input!G393</f>
        <v>73287</v>
      </c>
      <c r="J393">
        <f>Input!H393</f>
        <v>258</v>
      </c>
      <c r="K393">
        <f>Input!I393</f>
        <v>1.7394540540999998E-2</v>
      </c>
      <c r="L393">
        <f>Input!J393</f>
        <v>33254</v>
      </c>
      <c r="M393">
        <f>Input!K393</f>
        <v>4538</v>
      </c>
      <c r="N393" s="1">
        <f>Input!L393</f>
        <v>169066137.78999999</v>
      </c>
      <c r="O393" s="1">
        <f>Input!M393</f>
        <v>208712139</v>
      </c>
      <c r="P393" s="1">
        <f>Input!N393</f>
        <v>41313567</v>
      </c>
      <c r="Q393" s="1">
        <f>Input!O393</f>
        <v>904291</v>
      </c>
      <c r="R393">
        <f>Input!P393</f>
        <v>113.99</v>
      </c>
      <c r="S393" s="1">
        <f>Input!Q393</f>
        <v>49233128</v>
      </c>
      <c r="T393" s="1">
        <f>Input!R393</f>
        <v>1263000.99</v>
      </c>
    </row>
    <row r="394" spans="1:20" x14ac:dyDescent="0.45">
      <c r="A394">
        <f t="shared" si="13"/>
        <v>202003</v>
      </c>
      <c r="B394">
        <f t="shared" ref="B394:B457" si="14">IF(E394="Ngrid-LI",1,IF(E394="Ngrid-NY",1,IF(E394="NGrid-Upstate",1,0)))</f>
        <v>0</v>
      </c>
      <c r="C394">
        <f>Input!A394</f>
        <v>3</v>
      </c>
      <c r="D394">
        <f>Input!B394</f>
        <v>2020</v>
      </c>
      <c r="E394" t="str">
        <f>Input!C394</f>
        <v>OR</v>
      </c>
      <c r="F394">
        <f>Input!D394</f>
        <v>1006</v>
      </c>
      <c r="G394">
        <f>Input!E394</f>
        <v>204513</v>
      </c>
      <c r="H394">
        <f>Input!F394</f>
        <v>18559</v>
      </c>
      <c r="I394">
        <f>Input!G394</f>
        <v>15049</v>
      </c>
      <c r="J394">
        <f>Input!H394</f>
        <v>259</v>
      </c>
      <c r="K394">
        <f>Input!I394</f>
        <v>0.12664231613599999</v>
      </c>
      <c r="L394">
        <f>Input!J394</f>
        <v>6846</v>
      </c>
      <c r="M394">
        <f>Input!K394</f>
        <v>69</v>
      </c>
      <c r="N394" s="1">
        <f>Input!L394</f>
        <v>46780559.009999998</v>
      </c>
      <c r="O394" s="1">
        <f>Input!M394</f>
        <v>12571019.029999999</v>
      </c>
      <c r="P394" s="1">
        <f>Input!N394</f>
        <v>7386128.9400000004</v>
      </c>
      <c r="Q394" s="1">
        <f>Input!O394</f>
        <v>246896.93</v>
      </c>
      <c r="R394">
        <f>Input!P394</f>
        <v>228.74</v>
      </c>
      <c r="S394" s="1">
        <f>Input!Q394</f>
        <v>7470965.5599999996</v>
      </c>
      <c r="T394" s="1">
        <f>Input!R394</f>
        <v>174808.94</v>
      </c>
    </row>
    <row r="395" spans="1:20" x14ac:dyDescent="0.45">
      <c r="A395">
        <f t="shared" si="13"/>
        <v>202003</v>
      </c>
      <c r="B395">
        <f t="shared" si="14"/>
        <v>1</v>
      </c>
      <c r="C395">
        <f>Input!A395</f>
        <v>3</v>
      </c>
      <c r="D395">
        <f>Input!B395</f>
        <v>2020</v>
      </c>
      <c r="E395" t="str">
        <f>Input!C395</f>
        <v>NGrid-NY</v>
      </c>
      <c r="F395">
        <f>Input!D395</f>
        <v>3010</v>
      </c>
      <c r="G395">
        <f>Input!E395</f>
        <v>1078893</v>
      </c>
      <c r="H395">
        <f>Input!F395</f>
        <v>163831</v>
      </c>
      <c r="I395">
        <f>Input!G395</f>
        <v>61679</v>
      </c>
      <c r="J395">
        <f>Input!H395</f>
        <v>613</v>
      </c>
      <c r="K395">
        <f>Input!I395</f>
        <v>5.6817497193999998E-2</v>
      </c>
      <c r="L395">
        <f>Input!J395</f>
        <v>15748</v>
      </c>
      <c r="M395">
        <f>Input!K395</f>
        <v>3188</v>
      </c>
      <c r="N395" s="1">
        <f>Input!L395</f>
        <v>153373903.97</v>
      </c>
      <c r="O395" s="1">
        <f>Input!M395</f>
        <v>73264357</v>
      </c>
      <c r="P395" s="1">
        <f>Input!N395</f>
        <v>48417773</v>
      </c>
      <c r="Q395" s="1">
        <f>Input!O395</f>
        <v>240225</v>
      </c>
      <c r="R395">
        <f>Input!P395</f>
        <v>142.16</v>
      </c>
      <c r="S395" s="1">
        <f>Input!Q395</f>
        <v>15923629</v>
      </c>
      <c r="T395" s="1">
        <f>Input!R395</f>
        <v>431919.78</v>
      </c>
    </row>
    <row r="396" spans="1:20" x14ac:dyDescent="0.45">
      <c r="A396">
        <f t="shared" si="13"/>
        <v>202006</v>
      </c>
      <c r="B396">
        <f t="shared" si="14"/>
        <v>0</v>
      </c>
      <c r="C396">
        <f>Input!A396</f>
        <v>6</v>
      </c>
      <c r="D396">
        <f>Input!B396</f>
        <v>2020</v>
      </c>
      <c r="E396" t="str">
        <f>Input!C396</f>
        <v>NYSEG</v>
      </c>
      <c r="F396">
        <f>Input!D396</f>
        <v>1005</v>
      </c>
      <c r="G396">
        <f>Input!E396</f>
        <v>1022108</v>
      </c>
      <c r="H396">
        <f>Input!F396</f>
        <v>93782</v>
      </c>
      <c r="I396">
        <f>Input!G396</f>
        <v>63504</v>
      </c>
      <c r="J396">
        <f>Input!H396</f>
        <v>0</v>
      </c>
      <c r="K396">
        <f>Input!I396</f>
        <v>0</v>
      </c>
      <c r="L396">
        <f>Input!J396</f>
        <v>31709</v>
      </c>
      <c r="M396">
        <f>Input!K396</f>
        <v>1830</v>
      </c>
      <c r="N396" s="1">
        <f>Input!L396</f>
        <v>73253325</v>
      </c>
      <c r="O396" s="1">
        <f>Input!M396</f>
        <v>33971838</v>
      </c>
      <c r="P396" s="1">
        <f>Input!N396</f>
        <v>23228342</v>
      </c>
      <c r="Q396" s="1">
        <f>Input!O396</f>
        <v>0</v>
      </c>
      <c r="R396">
        <f>Input!P396</f>
        <v>71.67</v>
      </c>
      <c r="S396" s="1">
        <f>Input!Q396</f>
        <v>20545053</v>
      </c>
      <c r="T396" s="1">
        <f>Input!R396</f>
        <v>184697</v>
      </c>
    </row>
    <row r="397" spans="1:20" x14ac:dyDescent="0.45">
      <c r="A397">
        <f t="shared" si="13"/>
        <v>202006</v>
      </c>
      <c r="B397">
        <f t="shared" si="14"/>
        <v>0</v>
      </c>
      <c r="C397">
        <f>Input!A397</f>
        <v>6</v>
      </c>
      <c r="D397">
        <f>Input!B397</f>
        <v>2020</v>
      </c>
      <c r="E397" t="str">
        <f>Input!C397</f>
        <v>RG&amp;E</v>
      </c>
      <c r="F397">
        <f>Input!D397</f>
        <v>1007</v>
      </c>
      <c r="G397">
        <f>Input!E397</f>
        <v>638975</v>
      </c>
      <c r="H397">
        <f>Input!F397</f>
        <v>59532</v>
      </c>
      <c r="I397">
        <f>Input!G397</f>
        <v>36871</v>
      </c>
      <c r="J397">
        <f>Input!H397</f>
        <v>0</v>
      </c>
      <c r="K397">
        <f>Input!I397</f>
        <v>0</v>
      </c>
      <c r="L397">
        <f>Input!J397</f>
        <v>22088</v>
      </c>
      <c r="M397">
        <f>Input!K397</f>
        <v>1309</v>
      </c>
      <c r="N397" s="1">
        <f>Input!L397</f>
        <v>38565634</v>
      </c>
      <c r="O397" s="1">
        <f>Input!M397</f>
        <v>41459935</v>
      </c>
      <c r="P397" s="1">
        <f>Input!N397</f>
        <v>19410199</v>
      </c>
      <c r="Q397" s="1">
        <f>Input!O397</f>
        <v>0</v>
      </c>
      <c r="R397">
        <f>Input!P397</f>
        <v>60.36</v>
      </c>
      <c r="S397" s="1">
        <f>Input!Q397</f>
        <v>21377493</v>
      </c>
      <c r="T397" s="1">
        <f>Input!R397</f>
        <v>40088</v>
      </c>
    </row>
    <row r="398" spans="1:20" x14ac:dyDescent="0.45">
      <c r="A398">
        <f t="shared" si="13"/>
        <v>202006</v>
      </c>
      <c r="B398">
        <f t="shared" si="14"/>
        <v>0</v>
      </c>
      <c r="C398">
        <f>Input!A398</f>
        <v>6</v>
      </c>
      <c r="D398">
        <f>Input!B398</f>
        <v>2020</v>
      </c>
      <c r="E398" t="str">
        <f>Input!C398</f>
        <v>PSEG</v>
      </c>
      <c r="F398" t="str">
        <f>Input!D398</f>
        <v>7497ps</v>
      </c>
      <c r="G398">
        <f>Input!E398</f>
        <v>1052485</v>
      </c>
      <c r="H398">
        <f>Input!F398</f>
        <v>113931</v>
      </c>
      <c r="I398">
        <f>Input!G398</f>
        <v>5777</v>
      </c>
      <c r="J398">
        <f>Input!H398</f>
        <v>0</v>
      </c>
      <c r="K398">
        <f>Input!I398</f>
        <v>0</v>
      </c>
      <c r="L398">
        <f>Input!J398</f>
        <v>36002</v>
      </c>
      <c r="M398">
        <f>Input!K398</f>
        <v>1202</v>
      </c>
      <c r="N398" s="1">
        <f>Input!L398</f>
        <v>156821881</v>
      </c>
      <c r="O398" s="1">
        <f>Input!M398</f>
        <v>80633309</v>
      </c>
      <c r="P398" s="1">
        <f>Input!N398</f>
        <v>6469585</v>
      </c>
      <c r="Q398" s="1">
        <f>Input!O398</f>
        <v>0</v>
      </c>
      <c r="R398">
        <f>Input!P398</f>
        <v>149</v>
      </c>
      <c r="S398" s="1">
        <f>Input!Q398</f>
        <v>43858405</v>
      </c>
      <c r="T398" s="1">
        <f>Input!R398</f>
        <v>982612</v>
      </c>
    </row>
    <row r="399" spans="1:20" x14ac:dyDescent="0.45">
      <c r="A399">
        <f t="shared" si="13"/>
        <v>202006</v>
      </c>
      <c r="B399">
        <f t="shared" si="14"/>
        <v>0</v>
      </c>
      <c r="C399">
        <f>Input!A399</f>
        <v>6</v>
      </c>
      <c r="D399">
        <f>Input!B399</f>
        <v>2020</v>
      </c>
      <c r="E399" t="str">
        <f>Input!C399</f>
        <v>CH</v>
      </c>
      <c r="F399">
        <f>Input!D399</f>
        <v>1001</v>
      </c>
      <c r="G399">
        <f>Input!E399</f>
        <v>268359</v>
      </c>
      <c r="H399">
        <f>Input!F399</f>
        <v>23409</v>
      </c>
      <c r="I399">
        <f>Input!G399</f>
        <v>19660</v>
      </c>
      <c r="J399">
        <f>Input!H399</f>
        <v>0</v>
      </c>
      <c r="K399">
        <f>Input!I399</f>
        <v>0</v>
      </c>
      <c r="L399">
        <f>Input!J399</f>
        <v>3877</v>
      </c>
      <c r="M399">
        <f>Input!K399</f>
        <v>1166</v>
      </c>
      <c r="N399" s="1">
        <f>Input!L399</f>
        <v>31660328</v>
      </c>
      <c r="O399" s="1">
        <f>Input!M399</f>
        <v>11847800</v>
      </c>
      <c r="P399" s="1">
        <f>Input!N399</f>
        <v>10668318.42</v>
      </c>
      <c r="Q399" s="1">
        <f>Input!O399</f>
        <v>0</v>
      </c>
      <c r="R399">
        <f>Input!P399</f>
        <v>117.98</v>
      </c>
      <c r="S399" s="1">
        <f>Input!Q399</f>
        <v>7554810.3399999999</v>
      </c>
      <c r="T399" s="1">
        <f>Input!R399</f>
        <v>646425.19999999995</v>
      </c>
    </row>
    <row r="400" spans="1:20" x14ac:dyDescent="0.45">
      <c r="A400">
        <f t="shared" si="13"/>
        <v>202006</v>
      </c>
      <c r="B400">
        <f t="shared" si="14"/>
        <v>0</v>
      </c>
      <c r="C400">
        <f>Input!A400</f>
        <v>6</v>
      </c>
      <c r="D400">
        <f>Input!B400</f>
        <v>2020</v>
      </c>
      <c r="E400" t="str">
        <f>Input!C400</f>
        <v>CE</v>
      </c>
      <c r="F400">
        <f>Input!D400</f>
        <v>1002</v>
      </c>
      <c r="G400">
        <f>Input!E400</f>
        <v>2986296</v>
      </c>
      <c r="H400">
        <f>Input!F400</f>
        <v>351091</v>
      </c>
      <c r="I400">
        <f>Input!G400</f>
        <v>42784</v>
      </c>
      <c r="J400">
        <f>Input!H400</f>
        <v>0</v>
      </c>
      <c r="K400">
        <f>Input!I400</f>
        <v>0</v>
      </c>
      <c r="L400">
        <f>Input!J400</f>
        <v>87710</v>
      </c>
      <c r="M400">
        <f>Input!K400</f>
        <v>5533</v>
      </c>
      <c r="N400" s="1">
        <f>Input!L400</f>
        <v>404976826.10000002</v>
      </c>
      <c r="O400" s="1">
        <f>Input!M400</f>
        <v>394994533.31999999</v>
      </c>
      <c r="P400" s="1">
        <f>Input!N400</f>
        <v>32795609.949999999</v>
      </c>
      <c r="Q400" s="1">
        <f>Input!O400</f>
        <v>0</v>
      </c>
      <c r="R400">
        <f>Input!P400</f>
        <v>135.61000000000001</v>
      </c>
      <c r="S400" s="1">
        <f>Input!Q400</f>
        <v>66799005.789999999</v>
      </c>
      <c r="T400" s="1">
        <f>Input!R400</f>
        <v>3652620.89</v>
      </c>
    </row>
    <row r="401" spans="1:20" x14ac:dyDescent="0.45">
      <c r="A401">
        <f t="shared" si="13"/>
        <v>202006</v>
      </c>
      <c r="B401">
        <f t="shared" si="14"/>
        <v>1</v>
      </c>
      <c r="C401">
        <f>Input!A401</f>
        <v>6</v>
      </c>
      <c r="D401">
        <f>Input!B401</f>
        <v>2020</v>
      </c>
      <c r="E401" t="str">
        <f>Input!C401</f>
        <v>NGrid-LI</v>
      </c>
      <c r="F401">
        <f>Input!D401</f>
        <v>1003</v>
      </c>
      <c r="G401">
        <f>Input!E401</f>
        <v>525254</v>
      </c>
      <c r="H401">
        <f>Input!F401</f>
        <v>58730</v>
      </c>
      <c r="I401">
        <f>Input!G401</f>
        <v>0</v>
      </c>
      <c r="J401">
        <f>Input!H401</f>
        <v>0</v>
      </c>
      <c r="K401">
        <f>Input!I401</f>
        <v>0</v>
      </c>
      <c r="L401">
        <f>Input!J401</f>
        <v>4318</v>
      </c>
      <c r="M401">
        <f>Input!K401</f>
        <v>1165</v>
      </c>
      <c r="N401" s="1">
        <f>Input!L401</f>
        <v>40987294.350000001</v>
      </c>
      <c r="O401" s="1">
        <f>Input!M401</f>
        <v>36865734</v>
      </c>
      <c r="P401" s="1">
        <f>Input!N401</f>
        <v>0</v>
      </c>
      <c r="Q401" s="1">
        <f>Input!O401</f>
        <v>0</v>
      </c>
      <c r="R401">
        <f>Input!P401</f>
        <v>78.03</v>
      </c>
      <c r="S401" s="1">
        <f>Input!Q401</f>
        <v>4738266</v>
      </c>
      <c r="T401" s="1">
        <f>Input!R401</f>
        <v>548147.03</v>
      </c>
    </row>
    <row r="402" spans="1:20" x14ac:dyDescent="0.45">
      <c r="A402">
        <f t="shared" si="13"/>
        <v>202006</v>
      </c>
      <c r="B402">
        <f t="shared" si="14"/>
        <v>0</v>
      </c>
      <c r="C402">
        <f>Input!A402</f>
        <v>6</v>
      </c>
      <c r="D402">
        <f>Input!B402</f>
        <v>2020</v>
      </c>
      <c r="E402" t="str">
        <f>Input!C402</f>
        <v>NFG</v>
      </c>
      <c r="F402">
        <f>Input!D402</f>
        <v>3120</v>
      </c>
      <c r="G402">
        <f>Input!E402</f>
        <v>496823</v>
      </c>
      <c r="H402">
        <f>Input!F402</f>
        <v>63371</v>
      </c>
      <c r="I402">
        <f>Input!G402</f>
        <v>42006</v>
      </c>
      <c r="J402">
        <f>Input!H402</f>
        <v>0</v>
      </c>
      <c r="K402">
        <f>Input!I402</f>
        <v>0</v>
      </c>
      <c r="L402">
        <f>Input!J402</f>
        <v>30319</v>
      </c>
      <c r="M402">
        <f>Input!K402</f>
        <v>5413</v>
      </c>
      <c r="N402" s="1">
        <f>Input!L402</f>
        <v>16889986</v>
      </c>
      <c r="O402" s="1">
        <f>Input!M402</f>
        <v>34043729</v>
      </c>
      <c r="P402" s="1">
        <f>Input!N402</f>
        <v>15630415</v>
      </c>
      <c r="Q402" s="1">
        <f>Input!O402</f>
        <v>0</v>
      </c>
      <c r="R402">
        <f>Input!P402</f>
        <v>34</v>
      </c>
      <c r="S402" s="1">
        <f>Input!Q402</f>
        <v>13762500</v>
      </c>
      <c r="T402" s="1">
        <f>Input!R402</f>
        <v>2547673</v>
      </c>
    </row>
    <row r="403" spans="1:20" x14ac:dyDescent="0.45">
      <c r="A403">
        <f t="shared" si="13"/>
        <v>202006</v>
      </c>
      <c r="B403">
        <f t="shared" si="14"/>
        <v>1</v>
      </c>
      <c r="C403">
        <f>Input!A403</f>
        <v>6</v>
      </c>
      <c r="D403">
        <f>Input!B403</f>
        <v>2020</v>
      </c>
      <c r="E403" t="str">
        <f>Input!C403</f>
        <v>NGrid-Upstate</v>
      </c>
      <c r="F403">
        <f>Input!D403</f>
        <v>1004</v>
      </c>
      <c r="G403">
        <f>Input!E403</f>
        <v>1495751</v>
      </c>
      <c r="H403">
        <f>Input!F403</f>
        <v>229478</v>
      </c>
      <c r="I403">
        <f>Input!G403</f>
        <v>0</v>
      </c>
      <c r="J403">
        <f>Input!H403</f>
        <v>0</v>
      </c>
      <c r="K403">
        <f>Input!I403</f>
        <v>0</v>
      </c>
      <c r="L403">
        <f>Input!J403</f>
        <v>27672</v>
      </c>
      <c r="M403">
        <f>Input!K403</f>
        <v>6473</v>
      </c>
      <c r="N403" s="1">
        <f>Input!L403</f>
        <v>157569099.44999999</v>
      </c>
      <c r="O403" s="1">
        <f>Input!M403</f>
        <v>240946608</v>
      </c>
      <c r="P403" s="1">
        <f>Input!N403</f>
        <v>0</v>
      </c>
      <c r="Q403" s="1">
        <f>Input!O403</f>
        <v>0</v>
      </c>
      <c r="R403">
        <f>Input!P403</f>
        <v>105.34</v>
      </c>
      <c r="S403" s="1">
        <f>Input!Q403</f>
        <v>45703249</v>
      </c>
      <c r="T403" s="1">
        <f>Input!R403</f>
        <v>2739981.34</v>
      </c>
    </row>
    <row r="404" spans="1:20" x14ac:dyDescent="0.45">
      <c r="A404">
        <f t="shared" si="13"/>
        <v>202006</v>
      </c>
      <c r="B404">
        <f t="shared" si="14"/>
        <v>0</v>
      </c>
      <c r="C404">
        <f>Input!A404</f>
        <v>6</v>
      </c>
      <c r="D404">
        <f>Input!B404</f>
        <v>2020</v>
      </c>
      <c r="E404" t="str">
        <f>Input!C404</f>
        <v>OR</v>
      </c>
      <c r="F404">
        <f>Input!D404</f>
        <v>1006</v>
      </c>
      <c r="G404">
        <f>Input!E404</f>
        <v>204666</v>
      </c>
      <c r="H404">
        <f>Input!F404</f>
        <v>20227</v>
      </c>
      <c r="I404">
        <f>Input!G404</f>
        <v>10624</v>
      </c>
      <c r="J404">
        <f>Input!H404</f>
        <v>0</v>
      </c>
      <c r="K404">
        <f>Input!I404</f>
        <v>0</v>
      </c>
      <c r="L404">
        <f>Input!J404</f>
        <v>5100</v>
      </c>
      <c r="M404">
        <f>Input!K404</f>
        <v>270</v>
      </c>
      <c r="N404" s="1">
        <f>Input!L404</f>
        <v>34552898.020000003</v>
      </c>
      <c r="O404" s="1">
        <f>Input!M404</f>
        <v>17111434.199999999</v>
      </c>
      <c r="P404" s="1">
        <f>Input!N404</f>
        <v>4060415.59</v>
      </c>
      <c r="Q404" s="1">
        <f>Input!O404</f>
        <v>0</v>
      </c>
      <c r="R404">
        <f>Input!P404</f>
        <v>168.83</v>
      </c>
      <c r="S404" s="1">
        <f>Input!Q404</f>
        <v>5590896.2000000002</v>
      </c>
      <c r="T404" s="1">
        <f>Input!R404</f>
        <v>282081.23</v>
      </c>
    </row>
    <row r="405" spans="1:20" x14ac:dyDescent="0.45">
      <c r="A405">
        <f t="shared" si="13"/>
        <v>202006</v>
      </c>
      <c r="B405">
        <f t="shared" si="14"/>
        <v>1</v>
      </c>
      <c r="C405">
        <f>Input!A405</f>
        <v>6</v>
      </c>
      <c r="D405">
        <f>Input!B405</f>
        <v>2020</v>
      </c>
      <c r="E405" t="str">
        <f>Input!C405</f>
        <v>NGrid-NY</v>
      </c>
      <c r="F405">
        <f>Input!D405</f>
        <v>3010</v>
      </c>
      <c r="G405">
        <f>Input!E405</f>
        <v>1083801</v>
      </c>
      <c r="H405">
        <f>Input!F405</f>
        <v>197166</v>
      </c>
      <c r="I405">
        <f>Input!G405</f>
        <v>0</v>
      </c>
      <c r="J405">
        <f>Input!H405</f>
        <v>0</v>
      </c>
      <c r="K405">
        <f>Input!I405</f>
        <v>0</v>
      </c>
      <c r="L405">
        <f>Input!J405</f>
        <v>12399</v>
      </c>
      <c r="M405">
        <f>Input!K405</f>
        <v>4246</v>
      </c>
      <c r="N405" s="1">
        <f>Input!L405</f>
        <v>65335547.829999998</v>
      </c>
      <c r="O405" s="1">
        <f>Input!M405</f>
        <v>109149315</v>
      </c>
      <c r="P405" s="1">
        <f>Input!N405</f>
        <v>0</v>
      </c>
      <c r="Q405" s="1">
        <f>Input!O405</f>
        <v>0</v>
      </c>
      <c r="R405">
        <f>Input!P405</f>
        <v>60.28</v>
      </c>
      <c r="S405" s="1">
        <f>Input!Q405</f>
        <v>14753578</v>
      </c>
      <c r="T405" s="1">
        <f>Input!R405</f>
        <v>622737.14</v>
      </c>
    </row>
    <row r="406" spans="1:20" x14ac:dyDescent="0.45">
      <c r="A406">
        <f t="shared" si="13"/>
        <v>202009</v>
      </c>
      <c r="B406">
        <f t="shared" si="14"/>
        <v>0</v>
      </c>
      <c r="C406">
        <f>Input!A406</f>
        <v>9</v>
      </c>
      <c r="D406">
        <f>Input!B406</f>
        <v>2020</v>
      </c>
      <c r="E406" t="str">
        <f>Input!C406</f>
        <v>NYSEG</v>
      </c>
      <c r="F406">
        <f>Input!D406</f>
        <v>1005</v>
      </c>
      <c r="G406">
        <f>Input!E406</f>
        <v>1024209</v>
      </c>
      <c r="H406">
        <f>Input!F406</f>
        <v>92779</v>
      </c>
      <c r="I406">
        <f>Input!G406</f>
        <v>75106</v>
      </c>
      <c r="J406">
        <f>Input!H406</f>
        <v>0</v>
      </c>
      <c r="K406">
        <f>Input!I406</f>
        <v>0</v>
      </c>
      <c r="L406">
        <f>Input!J406</f>
        <v>30815</v>
      </c>
      <c r="M406">
        <f>Input!K406</f>
        <v>2121</v>
      </c>
      <c r="N406" s="1">
        <f>Input!L406</f>
        <v>73643414.689999998</v>
      </c>
      <c r="O406" s="1">
        <f>Input!M406</f>
        <v>38383265</v>
      </c>
      <c r="P406" s="1">
        <f>Input!N406</f>
        <v>30156805.440000001</v>
      </c>
      <c r="Q406" s="1">
        <f>Input!O406</f>
        <v>0</v>
      </c>
      <c r="R406">
        <f>Input!P406</f>
        <v>71.900000000000006</v>
      </c>
      <c r="S406" s="1">
        <f>Input!Q406</f>
        <v>20950279.050000001</v>
      </c>
      <c r="T406" s="1">
        <f>Input!R406</f>
        <v>236926.56</v>
      </c>
    </row>
    <row r="407" spans="1:20" x14ac:dyDescent="0.45">
      <c r="A407">
        <f t="shared" si="13"/>
        <v>202009</v>
      </c>
      <c r="B407">
        <f t="shared" si="14"/>
        <v>0</v>
      </c>
      <c r="C407">
        <f>Input!A407</f>
        <v>9</v>
      </c>
      <c r="D407">
        <f>Input!B407</f>
        <v>2020</v>
      </c>
      <c r="E407" t="str">
        <f>Input!C407</f>
        <v>RG&amp;E</v>
      </c>
      <c r="F407">
        <f>Input!D407</f>
        <v>1007</v>
      </c>
      <c r="G407">
        <f>Input!E407</f>
        <v>641120</v>
      </c>
      <c r="H407">
        <f>Input!F407</f>
        <v>61977</v>
      </c>
      <c r="I407">
        <f>Input!G407</f>
        <v>43324</v>
      </c>
      <c r="J407">
        <f>Input!H407</f>
        <v>0</v>
      </c>
      <c r="K407">
        <f>Input!I407</f>
        <v>0</v>
      </c>
      <c r="L407">
        <f>Input!J407</f>
        <v>21009</v>
      </c>
      <c r="M407">
        <f>Input!K407</f>
        <v>1253</v>
      </c>
      <c r="N407" s="1">
        <f>Input!L407</f>
        <v>41157970.329999998</v>
      </c>
      <c r="O407" s="1">
        <f>Input!M407</f>
        <v>44504758.439999998</v>
      </c>
      <c r="P407" s="1">
        <f>Input!N407</f>
        <v>27443422.390000001</v>
      </c>
      <c r="Q407" s="1">
        <f>Input!O407</f>
        <v>0</v>
      </c>
      <c r="R407">
        <f>Input!P407</f>
        <v>64.2</v>
      </c>
      <c r="S407" s="1">
        <f>Input!Q407</f>
        <v>21290603.34</v>
      </c>
      <c r="T407" s="1">
        <f>Input!R407</f>
        <v>47341.03</v>
      </c>
    </row>
    <row r="408" spans="1:20" x14ac:dyDescent="0.45">
      <c r="A408">
        <f t="shared" si="13"/>
        <v>202009</v>
      </c>
      <c r="B408">
        <f t="shared" si="14"/>
        <v>0</v>
      </c>
      <c r="C408">
        <f>Input!A408</f>
        <v>9</v>
      </c>
      <c r="D408">
        <f>Input!B408</f>
        <v>2020</v>
      </c>
      <c r="E408" t="str">
        <f>Input!C408</f>
        <v>CH</v>
      </c>
      <c r="F408">
        <f>Input!D408</f>
        <v>1001</v>
      </c>
      <c r="G408">
        <f>Input!E408</f>
        <v>266132</v>
      </c>
      <c r="H408">
        <f>Input!F408</f>
        <v>23770</v>
      </c>
      <c r="I408">
        <f>Input!G408</f>
        <v>20511</v>
      </c>
      <c r="J408">
        <f>Input!H408</f>
        <v>0</v>
      </c>
      <c r="K408">
        <f>Input!I408</f>
        <v>0</v>
      </c>
      <c r="L408">
        <f>Input!J408</f>
        <v>4187</v>
      </c>
      <c r="M408">
        <f>Input!K408</f>
        <v>705</v>
      </c>
      <c r="N408" s="1">
        <f>Input!L408</f>
        <v>36102702</v>
      </c>
      <c r="O408" s="1">
        <f>Input!M408</f>
        <v>13193416</v>
      </c>
      <c r="P408" s="1">
        <f>Input!N408</f>
        <v>12159086.27</v>
      </c>
      <c r="Q408" s="1">
        <f>Input!O408</f>
        <v>0</v>
      </c>
      <c r="R408">
        <f>Input!P408</f>
        <v>135.66</v>
      </c>
      <c r="S408" s="1">
        <f>Input!Q408</f>
        <v>7873636.0499999998</v>
      </c>
      <c r="T408" s="1">
        <f>Input!R408</f>
        <v>762765.91</v>
      </c>
    </row>
    <row r="409" spans="1:20" x14ac:dyDescent="0.45">
      <c r="A409">
        <f t="shared" si="13"/>
        <v>202009</v>
      </c>
      <c r="B409">
        <f t="shared" si="14"/>
        <v>0</v>
      </c>
      <c r="C409">
        <f>Input!A409</f>
        <v>9</v>
      </c>
      <c r="D409">
        <f>Input!B409</f>
        <v>2020</v>
      </c>
      <c r="E409" t="str">
        <f>Input!C409</f>
        <v>CE</v>
      </c>
      <c r="F409">
        <f>Input!D409</f>
        <v>1002</v>
      </c>
      <c r="G409">
        <f>Input!E409</f>
        <v>2952982</v>
      </c>
      <c r="H409">
        <f>Input!F409</f>
        <v>317995</v>
      </c>
      <c r="I409">
        <f>Input!G409</f>
        <v>48969</v>
      </c>
      <c r="J409">
        <f>Input!H409</f>
        <v>0</v>
      </c>
      <c r="K409">
        <f>Input!I409</f>
        <v>0</v>
      </c>
      <c r="L409">
        <f>Input!J409</f>
        <v>70070</v>
      </c>
      <c r="M409">
        <f>Input!K409</f>
        <v>2273</v>
      </c>
      <c r="N409" s="1">
        <f>Input!L409</f>
        <v>353438401.74000001</v>
      </c>
      <c r="O409" s="1">
        <f>Input!M409</f>
        <v>449975357.47000003</v>
      </c>
      <c r="P409" s="1">
        <f>Input!N409</f>
        <v>37166656.219999999</v>
      </c>
      <c r="Q409" s="1">
        <f>Input!O409</f>
        <v>0</v>
      </c>
      <c r="R409">
        <f>Input!P409</f>
        <v>119.69</v>
      </c>
      <c r="S409" s="1">
        <f>Input!Q409</f>
        <v>61249521.030000001</v>
      </c>
      <c r="T409" s="1">
        <f>Input!R409</f>
        <v>1233407.57</v>
      </c>
    </row>
    <row r="410" spans="1:20" x14ac:dyDescent="0.45">
      <c r="A410">
        <f t="shared" si="13"/>
        <v>202009</v>
      </c>
      <c r="B410">
        <f t="shared" si="14"/>
        <v>1</v>
      </c>
      <c r="C410">
        <f>Input!A410</f>
        <v>9</v>
      </c>
      <c r="D410">
        <f>Input!B410</f>
        <v>2020</v>
      </c>
      <c r="E410" t="str">
        <f>Input!C410</f>
        <v>NGrid-LI</v>
      </c>
      <c r="F410">
        <f>Input!D410</f>
        <v>1003</v>
      </c>
      <c r="G410">
        <f>Input!E410</f>
        <v>526261</v>
      </c>
      <c r="H410">
        <f>Input!F410</f>
        <v>55097</v>
      </c>
      <c r="I410">
        <f>Input!G410</f>
        <v>0</v>
      </c>
      <c r="J410">
        <f>Input!H410</f>
        <v>0</v>
      </c>
      <c r="K410">
        <f>Input!I410</f>
        <v>0</v>
      </c>
      <c r="L410">
        <f>Input!J410</f>
        <v>5316</v>
      </c>
      <c r="M410">
        <f>Input!K410</f>
        <v>805</v>
      </c>
      <c r="N410" s="1">
        <f>Input!L410</f>
        <v>30445049.350000001</v>
      </c>
      <c r="O410" s="1">
        <f>Input!M410</f>
        <v>35121676</v>
      </c>
      <c r="P410" s="1">
        <f>Input!N410</f>
        <v>0</v>
      </c>
      <c r="Q410" s="1">
        <f>Input!O410</f>
        <v>0</v>
      </c>
      <c r="R410">
        <f>Input!P410</f>
        <v>57.85</v>
      </c>
      <c r="S410" s="1">
        <f>Input!Q410</f>
        <v>6029221</v>
      </c>
      <c r="T410" s="1">
        <f>Input!R410</f>
        <v>202267.99</v>
      </c>
    </row>
    <row r="411" spans="1:20" x14ac:dyDescent="0.45">
      <c r="A411">
        <f t="shared" si="13"/>
        <v>202009</v>
      </c>
      <c r="B411">
        <f t="shared" si="14"/>
        <v>0</v>
      </c>
      <c r="C411">
        <f>Input!A411</f>
        <v>9</v>
      </c>
      <c r="D411">
        <f>Input!B411</f>
        <v>2020</v>
      </c>
      <c r="E411" t="str">
        <f>Input!C411</f>
        <v>NFG</v>
      </c>
      <c r="F411">
        <f>Input!D411</f>
        <v>3120</v>
      </c>
      <c r="G411">
        <f>Input!E411</f>
        <v>505212</v>
      </c>
      <c r="H411">
        <f>Input!F411</f>
        <v>66266</v>
      </c>
      <c r="I411">
        <f>Input!G411</f>
        <v>18607</v>
      </c>
      <c r="J411">
        <f>Input!H411</f>
        <v>0</v>
      </c>
      <c r="K411">
        <f>Input!I411</f>
        <v>0</v>
      </c>
      <c r="L411">
        <f>Input!J411</f>
        <v>18776</v>
      </c>
      <c r="M411">
        <f>Input!K411</f>
        <v>4265</v>
      </c>
      <c r="N411" s="1">
        <f>Input!L411</f>
        <v>13499581</v>
      </c>
      <c r="O411" s="1">
        <f>Input!M411</f>
        <v>36110567</v>
      </c>
      <c r="P411" s="1">
        <f>Input!N411</f>
        <v>16353899</v>
      </c>
      <c r="Q411" s="1">
        <f>Input!O411</f>
        <v>0</v>
      </c>
      <c r="R411">
        <f>Input!P411</f>
        <v>26.72</v>
      </c>
      <c r="S411" s="1">
        <f>Input!Q411</f>
        <v>12077760</v>
      </c>
      <c r="T411" s="1">
        <f>Input!R411</f>
        <v>1231973</v>
      </c>
    </row>
    <row r="412" spans="1:20" x14ac:dyDescent="0.45">
      <c r="A412">
        <f t="shared" si="13"/>
        <v>202009</v>
      </c>
      <c r="B412">
        <f t="shared" si="14"/>
        <v>1</v>
      </c>
      <c r="C412">
        <f>Input!A412</f>
        <v>9</v>
      </c>
      <c r="D412">
        <f>Input!B412</f>
        <v>2020</v>
      </c>
      <c r="E412" t="str">
        <f>Input!C412</f>
        <v>NGrid-Upstate</v>
      </c>
      <c r="F412">
        <f>Input!D412</f>
        <v>1004</v>
      </c>
      <c r="G412">
        <f>Input!E412</f>
        <v>1514139</v>
      </c>
      <c r="H412">
        <f>Input!F412</f>
        <v>253996</v>
      </c>
      <c r="I412">
        <f>Input!G412</f>
        <v>0</v>
      </c>
      <c r="J412">
        <f>Input!H412</f>
        <v>0</v>
      </c>
      <c r="K412">
        <f>Input!I412</f>
        <v>0</v>
      </c>
      <c r="L412">
        <f>Input!J412</f>
        <v>29189</v>
      </c>
      <c r="M412">
        <f>Input!K412</f>
        <v>5076</v>
      </c>
      <c r="N412" s="1">
        <f>Input!L412</f>
        <v>168883499.68000001</v>
      </c>
      <c r="O412" s="1">
        <f>Input!M412</f>
        <v>267465124</v>
      </c>
      <c r="P412" s="1">
        <f>Input!N412</f>
        <v>0</v>
      </c>
      <c r="Q412" s="1">
        <f>Input!O412</f>
        <v>0</v>
      </c>
      <c r="R412">
        <f>Input!P412</f>
        <v>111.54</v>
      </c>
      <c r="S412" s="1">
        <f>Input!Q412</f>
        <v>46343104</v>
      </c>
      <c r="T412" s="1">
        <f>Input!R412</f>
        <v>783472.09</v>
      </c>
    </row>
    <row r="413" spans="1:20" x14ac:dyDescent="0.45">
      <c r="A413">
        <f t="shared" si="13"/>
        <v>202009</v>
      </c>
      <c r="B413">
        <f t="shared" si="14"/>
        <v>0</v>
      </c>
      <c r="C413">
        <f>Input!A413</f>
        <v>9</v>
      </c>
      <c r="D413">
        <f>Input!B413</f>
        <v>2020</v>
      </c>
      <c r="E413" t="str">
        <f>Input!C413</f>
        <v>OR</v>
      </c>
      <c r="F413">
        <f>Input!D413</f>
        <v>1006</v>
      </c>
      <c r="G413">
        <f>Input!E413</f>
        <v>205852</v>
      </c>
      <c r="H413">
        <f>Input!F413</f>
        <v>19248</v>
      </c>
      <c r="I413">
        <f>Input!G413</f>
        <v>12064</v>
      </c>
      <c r="J413">
        <f>Input!H413</f>
        <v>0</v>
      </c>
      <c r="K413">
        <f>Input!I413</f>
        <v>0</v>
      </c>
      <c r="L413">
        <f>Input!J413</f>
        <v>5905</v>
      </c>
      <c r="M413">
        <f>Input!K413</f>
        <v>-3</v>
      </c>
      <c r="N413" s="1">
        <f>Input!L413</f>
        <v>41645785.380000003</v>
      </c>
      <c r="O413" s="1">
        <f>Input!M413</f>
        <v>18734515.739999998</v>
      </c>
      <c r="P413" s="1">
        <f>Input!N413</f>
        <v>5165982.33</v>
      </c>
      <c r="Q413" s="1">
        <f>Input!O413</f>
        <v>0</v>
      </c>
      <c r="R413">
        <f>Input!P413</f>
        <v>202.31</v>
      </c>
      <c r="S413" s="1">
        <f>Input!Q413</f>
        <v>7918759</v>
      </c>
      <c r="T413" s="1">
        <f>Input!R413</f>
        <v>64116.52</v>
      </c>
    </row>
    <row r="414" spans="1:20" x14ac:dyDescent="0.45">
      <c r="A414">
        <f t="shared" si="13"/>
        <v>202009</v>
      </c>
      <c r="B414">
        <f t="shared" si="14"/>
        <v>0</v>
      </c>
      <c r="C414">
        <f>Input!A414</f>
        <v>9</v>
      </c>
      <c r="D414">
        <f>Input!B414</f>
        <v>2020</v>
      </c>
      <c r="E414" t="str">
        <f>Input!C414</f>
        <v>PSEG</v>
      </c>
      <c r="F414" t="str">
        <f>Input!D414</f>
        <v>7497ps</v>
      </c>
      <c r="G414">
        <f>Input!E414</f>
        <v>1055886</v>
      </c>
      <c r="H414">
        <f>Input!F414</f>
        <v>111865</v>
      </c>
      <c r="I414">
        <f>Input!G414</f>
        <v>6029</v>
      </c>
      <c r="J414">
        <f>Input!H414</f>
        <v>0</v>
      </c>
      <c r="K414">
        <f>Input!I414</f>
        <v>0</v>
      </c>
      <c r="L414">
        <f>Input!J414</f>
        <v>32423</v>
      </c>
      <c r="M414">
        <f>Input!K414</f>
        <v>1135</v>
      </c>
      <c r="N414" s="1">
        <f>Input!L414</f>
        <v>241309400</v>
      </c>
      <c r="O414" s="1">
        <f>Input!M414</f>
        <v>90038134</v>
      </c>
      <c r="P414" s="1">
        <f>Input!N414</f>
        <v>7206783</v>
      </c>
      <c r="Q414" s="1">
        <f>Input!O414</f>
        <v>0</v>
      </c>
      <c r="R414">
        <f>Input!P414</f>
        <v>228.54</v>
      </c>
      <c r="S414" s="1">
        <f>Input!Q414</f>
        <v>42032962</v>
      </c>
      <c r="T414" s="1">
        <f>Input!R414</f>
        <v>915965</v>
      </c>
    </row>
    <row r="415" spans="1:20" x14ac:dyDescent="0.45">
      <c r="A415">
        <f t="shared" si="13"/>
        <v>202009</v>
      </c>
      <c r="B415">
        <f t="shared" si="14"/>
        <v>1</v>
      </c>
      <c r="C415">
        <f>Input!A415</f>
        <v>9</v>
      </c>
      <c r="D415">
        <f>Input!B415</f>
        <v>2020</v>
      </c>
      <c r="E415" t="str">
        <f>Input!C415</f>
        <v>NGrid-NY</v>
      </c>
      <c r="F415">
        <f>Input!D415</f>
        <v>3010</v>
      </c>
      <c r="G415">
        <f>Input!E415</f>
        <v>1069937</v>
      </c>
      <c r="H415">
        <f>Input!F415</f>
        <v>194284</v>
      </c>
      <c r="I415">
        <f>Input!G415</f>
        <v>0</v>
      </c>
      <c r="J415">
        <f>Input!H415</f>
        <v>0</v>
      </c>
      <c r="K415">
        <f>Input!I415</f>
        <v>0</v>
      </c>
      <c r="L415">
        <f>Input!J415</f>
        <v>12604</v>
      </c>
      <c r="M415">
        <f>Input!K415</f>
        <v>4125</v>
      </c>
      <c r="N415" s="1">
        <f>Input!L415</f>
        <v>47007204.579999998</v>
      </c>
      <c r="O415" s="1">
        <f>Input!M415</f>
        <v>111554542</v>
      </c>
      <c r="P415" s="1">
        <f>Input!N415</f>
        <v>0</v>
      </c>
      <c r="Q415" s="1">
        <f>Input!O415</f>
        <v>0</v>
      </c>
      <c r="R415">
        <f>Input!P415</f>
        <v>43.93</v>
      </c>
      <c r="S415" s="1">
        <f>Input!Q415</f>
        <v>15381918</v>
      </c>
      <c r="T415" s="1">
        <f>Input!R415</f>
        <v>420153.12</v>
      </c>
    </row>
    <row r="416" spans="1:20" x14ac:dyDescent="0.45">
      <c r="A416">
        <f t="shared" si="13"/>
        <v>202012</v>
      </c>
      <c r="B416">
        <f t="shared" si="14"/>
        <v>0</v>
      </c>
      <c r="C416">
        <f>Input!A416</f>
        <v>12</v>
      </c>
      <c r="D416">
        <f>Input!B416</f>
        <v>2020</v>
      </c>
      <c r="E416" t="str">
        <f>Input!C416</f>
        <v>NYSEG</v>
      </c>
      <c r="F416">
        <f>Input!D416</f>
        <v>1005</v>
      </c>
      <c r="G416">
        <f>Input!E416</f>
        <v>1024953</v>
      </c>
      <c r="H416">
        <f>Input!F416</f>
        <v>89856</v>
      </c>
      <c r="I416">
        <f>Input!G416</f>
        <v>63312</v>
      </c>
      <c r="J416">
        <f>Input!H416</f>
        <v>0</v>
      </c>
      <c r="K416">
        <f>Input!I416</f>
        <v>0</v>
      </c>
      <c r="L416">
        <f>Input!J416</f>
        <v>27743</v>
      </c>
      <c r="M416">
        <f>Input!K416</f>
        <v>3601</v>
      </c>
      <c r="N416" s="1">
        <f>Input!L416</f>
        <v>93596154</v>
      </c>
      <c r="O416" s="1">
        <f>Input!M416</f>
        <v>43299696</v>
      </c>
      <c r="P416" s="1">
        <f>Input!N416</f>
        <v>24344446.460000001</v>
      </c>
      <c r="Q416" s="1">
        <f>Input!O416</f>
        <v>0</v>
      </c>
      <c r="R416">
        <f>Input!P416</f>
        <v>91.32</v>
      </c>
      <c r="S416" s="1">
        <f>Input!Q416</f>
        <v>19387220</v>
      </c>
      <c r="T416" s="1">
        <f>Input!R416</f>
        <v>149133.35</v>
      </c>
    </row>
    <row r="417" spans="1:20" x14ac:dyDescent="0.45">
      <c r="A417">
        <f t="shared" si="13"/>
        <v>202012</v>
      </c>
      <c r="B417">
        <f t="shared" si="14"/>
        <v>0</v>
      </c>
      <c r="C417">
        <f>Input!A417</f>
        <v>12</v>
      </c>
      <c r="D417">
        <f>Input!B417</f>
        <v>2020</v>
      </c>
      <c r="E417" t="str">
        <f>Input!C417</f>
        <v>RG&amp;E</v>
      </c>
      <c r="F417">
        <f>Input!D417</f>
        <v>1007</v>
      </c>
      <c r="G417">
        <f>Input!E417</f>
        <v>642923</v>
      </c>
      <c r="H417">
        <f>Input!F417</f>
        <v>57236</v>
      </c>
      <c r="I417">
        <f>Input!G417</f>
        <v>35500</v>
      </c>
      <c r="J417">
        <f>Input!H417</f>
        <v>0</v>
      </c>
      <c r="K417">
        <f>Input!I417</f>
        <v>0</v>
      </c>
      <c r="L417">
        <f>Input!J417</f>
        <v>18548</v>
      </c>
      <c r="M417">
        <f>Input!K417</f>
        <v>2321</v>
      </c>
      <c r="N417" s="1">
        <f>Input!L417</f>
        <v>41686187</v>
      </c>
      <c r="O417" s="1">
        <f>Input!M417</f>
        <v>47279540</v>
      </c>
      <c r="P417" s="1">
        <f>Input!N417</f>
        <v>20939311.98</v>
      </c>
      <c r="Q417" s="1">
        <f>Input!O417</f>
        <v>0</v>
      </c>
      <c r="R417">
        <f>Input!P417</f>
        <v>64.84</v>
      </c>
      <c r="S417" s="1">
        <f>Input!Q417</f>
        <v>19354597</v>
      </c>
      <c r="T417" s="1">
        <f>Input!R417</f>
        <v>286430.44</v>
      </c>
    </row>
    <row r="418" spans="1:20" x14ac:dyDescent="0.45">
      <c r="A418">
        <f t="shared" si="13"/>
        <v>202012</v>
      </c>
      <c r="B418">
        <f t="shared" si="14"/>
        <v>0</v>
      </c>
      <c r="C418">
        <f>Input!A418</f>
        <v>12</v>
      </c>
      <c r="D418">
        <f>Input!B418</f>
        <v>2020</v>
      </c>
      <c r="E418" t="str">
        <f>Input!C418</f>
        <v>CH</v>
      </c>
      <c r="F418">
        <f>Input!D418</f>
        <v>1001</v>
      </c>
      <c r="G418">
        <f>Input!E418</f>
        <v>273043</v>
      </c>
      <c r="H418">
        <f>Input!F418</f>
        <v>23522</v>
      </c>
      <c r="I418">
        <f>Input!G418</f>
        <v>19284</v>
      </c>
      <c r="J418">
        <f>Input!H418</f>
        <v>0</v>
      </c>
      <c r="K418">
        <f>Input!I418</f>
        <v>0</v>
      </c>
      <c r="L418">
        <f>Input!J418</f>
        <v>4492</v>
      </c>
      <c r="M418">
        <f>Input!K418</f>
        <v>727</v>
      </c>
      <c r="N418" s="1">
        <f>Input!L418</f>
        <v>42664305</v>
      </c>
      <c r="O418" s="1">
        <f>Input!M418</f>
        <v>14525747</v>
      </c>
      <c r="P418" s="1">
        <f>Input!N418</f>
        <v>12165971.529999999</v>
      </c>
      <c r="Q418" s="1">
        <f>Input!O418</f>
        <v>0</v>
      </c>
      <c r="R418">
        <f>Input!P418</f>
        <v>156.25</v>
      </c>
      <c r="S418" s="1">
        <f>Input!Q418</f>
        <v>8142701.71</v>
      </c>
      <c r="T418" s="1">
        <f>Input!R418</f>
        <v>687790.74</v>
      </c>
    </row>
    <row r="419" spans="1:20" x14ac:dyDescent="0.45">
      <c r="A419">
        <f t="shared" si="13"/>
        <v>202012</v>
      </c>
      <c r="B419">
        <f t="shared" si="14"/>
        <v>0</v>
      </c>
      <c r="C419">
        <f>Input!A419</f>
        <v>12</v>
      </c>
      <c r="D419">
        <f>Input!B419</f>
        <v>2020</v>
      </c>
      <c r="E419" t="str">
        <f>Input!C419</f>
        <v>NFG</v>
      </c>
      <c r="F419">
        <f>Input!D419</f>
        <v>3120</v>
      </c>
      <c r="G419">
        <f>Input!E419</f>
        <v>508441</v>
      </c>
      <c r="H419">
        <f>Input!F419</f>
        <v>60080</v>
      </c>
      <c r="I419">
        <f>Input!G419</f>
        <v>12127</v>
      </c>
      <c r="J419">
        <f>Input!H419</f>
        <v>0</v>
      </c>
      <c r="K419">
        <f>Input!I419</f>
        <v>0</v>
      </c>
      <c r="L419">
        <f>Input!J419</f>
        <v>12318</v>
      </c>
      <c r="M419">
        <f>Input!K419</f>
        <v>3361</v>
      </c>
      <c r="N419" s="1">
        <f>Input!L419</f>
        <v>39264181</v>
      </c>
      <c r="O419" s="1">
        <f>Input!M419</f>
        <v>35876033</v>
      </c>
      <c r="P419" s="1">
        <f>Input!N419</f>
        <v>9315749</v>
      </c>
      <c r="Q419" s="1">
        <f>Input!O419</f>
        <v>0</v>
      </c>
      <c r="R419">
        <f>Input!P419</f>
        <v>77.22</v>
      </c>
      <c r="S419" s="1">
        <f>Input!Q419</f>
        <v>7797123</v>
      </c>
      <c r="T419" s="1">
        <f>Input!R419</f>
        <v>-55072</v>
      </c>
    </row>
    <row r="420" spans="1:20" x14ac:dyDescent="0.45">
      <c r="A420">
        <f t="shared" si="13"/>
        <v>202012</v>
      </c>
      <c r="B420">
        <f t="shared" si="14"/>
        <v>0</v>
      </c>
      <c r="C420">
        <f>Input!A420</f>
        <v>12</v>
      </c>
      <c r="D420">
        <f>Input!B420</f>
        <v>2020</v>
      </c>
      <c r="E420" t="str">
        <f>Input!C420</f>
        <v>OR</v>
      </c>
      <c r="F420">
        <f>Input!D420</f>
        <v>1006</v>
      </c>
      <c r="G420">
        <f>Input!E420</f>
        <v>206520</v>
      </c>
      <c r="H420">
        <f>Input!F420</f>
        <v>19033</v>
      </c>
      <c r="I420">
        <f>Input!G420</f>
        <v>14120</v>
      </c>
      <c r="J420">
        <f>Input!H420</f>
        <v>0</v>
      </c>
      <c r="K420">
        <f>Input!I420</f>
        <v>0</v>
      </c>
      <c r="L420">
        <f>Input!J420</f>
        <v>6279</v>
      </c>
      <c r="M420">
        <f>Input!K420</f>
        <v>120</v>
      </c>
      <c r="N420" s="1">
        <f>Input!L420</f>
        <v>48809217.130000003</v>
      </c>
      <c r="O420" s="1">
        <f>Input!M420</f>
        <v>19887782.59</v>
      </c>
      <c r="P420" s="1">
        <f>Input!N420</f>
        <v>7780148.25</v>
      </c>
      <c r="Q420" s="1">
        <f>Input!O420</f>
        <v>0</v>
      </c>
      <c r="R420">
        <f>Input!P420</f>
        <v>236.34</v>
      </c>
      <c r="S420" s="1">
        <f>Input!Q420</f>
        <v>8214555.1799999997</v>
      </c>
      <c r="T420" s="1">
        <f>Input!R420</f>
        <v>112612.02</v>
      </c>
    </row>
    <row r="421" spans="1:20" x14ac:dyDescent="0.45">
      <c r="A421">
        <f t="shared" si="13"/>
        <v>202012</v>
      </c>
      <c r="B421">
        <f t="shared" si="14"/>
        <v>0</v>
      </c>
      <c r="C421">
        <f>Input!A421</f>
        <v>12</v>
      </c>
      <c r="D421">
        <f>Input!B421</f>
        <v>2020</v>
      </c>
      <c r="E421" t="str">
        <f>Input!C421</f>
        <v>PSEG</v>
      </c>
      <c r="F421" t="str">
        <f>Input!D421</f>
        <v>7497ps</v>
      </c>
      <c r="G421">
        <f>Input!E421</f>
        <v>1058471</v>
      </c>
      <c r="H421">
        <f>Input!F421</f>
        <v>118955</v>
      </c>
      <c r="I421">
        <f>Input!G421</f>
        <v>5315</v>
      </c>
      <c r="J421">
        <f>Input!H421</f>
        <v>0</v>
      </c>
      <c r="K421">
        <f>Input!I421</f>
        <v>0</v>
      </c>
      <c r="L421">
        <f>Input!J421</f>
        <v>34442</v>
      </c>
      <c r="M421">
        <f>Input!K421</f>
        <v>887</v>
      </c>
      <c r="N421" s="1">
        <f>Input!L421</f>
        <v>152531505</v>
      </c>
      <c r="O421" s="1">
        <f>Input!M421</f>
        <v>106736867</v>
      </c>
      <c r="P421" s="1">
        <f>Input!N421</f>
        <v>7647606</v>
      </c>
      <c r="Q421" s="1">
        <f>Input!O421</f>
        <v>0</v>
      </c>
      <c r="R421">
        <f>Input!P421</f>
        <v>144.11000000000001</v>
      </c>
      <c r="S421" s="1">
        <f>Input!Q421</f>
        <v>43647444</v>
      </c>
      <c r="T421" s="1">
        <f>Input!R421</f>
        <v>537489</v>
      </c>
    </row>
    <row r="422" spans="1:20" x14ac:dyDescent="0.45">
      <c r="A422">
        <f t="shared" si="13"/>
        <v>202012</v>
      </c>
      <c r="B422">
        <f t="shared" si="14"/>
        <v>0</v>
      </c>
      <c r="C422">
        <f>Input!A422</f>
        <v>12</v>
      </c>
      <c r="D422">
        <f>Input!B422</f>
        <v>2020</v>
      </c>
      <c r="E422" t="str">
        <f>Input!C422</f>
        <v>CE</v>
      </c>
      <c r="F422">
        <f>Input!D422</f>
        <v>1002</v>
      </c>
      <c r="G422">
        <f>Input!E422</f>
        <v>2942190</v>
      </c>
      <c r="H422">
        <f>Input!F422</f>
        <v>383728</v>
      </c>
      <c r="I422">
        <f>Input!G422</f>
        <v>37236</v>
      </c>
      <c r="J422">
        <f>Input!H422</f>
        <v>0</v>
      </c>
      <c r="K422">
        <f>Input!I422</f>
        <v>0</v>
      </c>
      <c r="L422">
        <f>Input!J422</f>
        <v>77152</v>
      </c>
      <c r="M422">
        <f>Input!K422</f>
        <v>20998</v>
      </c>
      <c r="N422" s="1">
        <f>Input!L422</f>
        <v>470377948.75</v>
      </c>
      <c r="O422" s="1">
        <f>Input!M422</f>
        <v>526145562</v>
      </c>
      <c r="P422" s="1">
        <f>Input!N422</f>
        <v>31131430.039999999</v>
      </c>
      <c r="Q422" s="1">
        <f>Input!O422</f>
        <v>0</v>
      </c>
      <c r="R422">
        <f>Input!P422</f>
        <v>159.87</v>
      </c>
      <c r="S422" s="1">
        <f>Input!Q422</f>
        <v>75976009.799999997</v>
      </c>
      <c r="T422" s="1">
        <f>Input!R422</f>
        <v>4508290.91</v>
      </c>
    </row>
    <row r="423" spans="1:20" x14ac:dyDescent="0.45">
      <c r="A423">
        <f t="shared" si="13"/>
        <v>202012</v>
      </c>
      <c r="B423">
        <f t="shared" si="14"/>
        <v>1</v>
      </c>
      <c r="C423">
        <f>Input!A423</f>
        <v>12</v>
      </c>
      <c r="D423">
        <f>Input!B423</f>
        <v>2020</v>
      </c>
      <c r="E423" t="str">
        <f>Input!C423</f>
        <v>NGrid-LI</v>
      </c>
      <c r="F423">
        <f>Input!D423</f>
        <v>1003</v>
      </c>
      <c r="G423">
        <f>Input!E423</f>
        <v>532639</v>
      </c>
      <c r="H423">
        <f>Input!F423</f>
        <v>53330</v>
      </c>
      <c r="I423">
        <f>Input!G423</f>
        <v>0</v>
      </c>
      <c r="J423">
        <f>Input!H423</f>
        <v>0</v>
      </c>
      <c r="K423">
        <f>Input!I423</f>
        <v>0</v>
      </c>
      <c r="L423">
        <f>Input!J423</f>
        <v>4662</v>
      </c>
      <c r="M423">
        <f>Input!K423</f>
        <v>806</v>
      </c>
      <c r="N423" s="1">
        <f>Input!L423</f>
        <v>79935799.540000007</v>
      </c>
      <c r="O423" s="1">
        <f>Input!M423</f>
        <v>34644871</v>
      </c>
      <c r="P423" s="1">
        <f>Input!N423</f>
        <v>0</v>
      </c>
      <c r="Q423" s="1">
        <f>Input!O423</f>
        <v>0</v>
      </c>
      <c r="R423">
        <f>Input!P423</f>
        <v>150.08000000000001</v>
      </c>
      <c r="S423" s="1">
        <f>Input!Q423</f>
        <v>5057973</v>
      </c>
      <c r="T423" s="1">
        <f>Input!R423</f>
        <v>149547.1</v>
      </c>
    </row>
    <row r="424" spans="1:20" x14ac:dyDescent="0.45">
      <c r="A424">
        <f t="shared" si="13"/>
        <v>202012</v>
      </c>
      <c r="B424">
        <f t="shared" si="14"/>
        <v>1</v>
      </c>
      <c r="C424">
        <f>Input!A424</f>
        <v>12</v>
      </c>
      <c r="D424">
        <f>Input!B424</f>
        <v>2020</v>
      </c>
      <c r="E424" t="str">
        <f>Input!C424</f>
        <v>NGrid-NY</v>
      </c>
      <c r="F424">
        <f>Input!D424</f>
        <v>3010</v>
      </c>
      <c r="G424">
        <f>Input!E424</f>
        <v>1087715</v>
      </c>
      <c r="H424">
        <f>Input!F424</f>
        <v>192500</v>
      </c>
      <c r="I424">
        <f>Input!G424</f>
        <v>0</v>
      </c>
      <c r="J424">
        <f>Input!H424</f>
        <v>0</v>
      </c>
      <c r="K424">
        <f>Input!I424</f>
        <v>0</v>
      </c>
      <c r="L424">
        <f>Input!J424</f>
        <v>12352</v>
      </c>
      <c r="M424">
        <f>Input!K424</f>
        <v>4241</v>
      </c>
      <c r="N424" s="1">
        <f>Input!L424</f>
        <v>131502622.56</v>
      </c>
      <c r="O424" s="1">
        <f>Input!M424</f>
        <v>112841886</v>
      </c>
      <c r="P424" s="1">
        <f>Input!N424</f>
        <v>0</v>
      </c>
      <c r="Q424" s="1">
        <f>Input!O424</f>
        <v>0</v>
      </c>
      <c r="R424">
        <f>Input!P424</f>
        <v>120.9</v>
      </c>
      <c r="S424" s="1">
        <f>Input!Q424</f>
        <v>16083061</v>
      </c>
      <c r="T424" s="1">
        <f>Input!R424</f>
        <v>434297.81</v>
      </c>
    </row>
    <row r="425" spans="1:20" x14ac:dyDescent="0.45">
      <c r="A425">
        <f t="shared" si="13"/>
        <v>202012</v>
      </c>
      <c r="B425">
        <f t="shared" si="14"/>
        <v>1</v>
      </c>
      <c r="C425">
        <f>Input!A425</f>
        <v>12</v>
      </c>
      <c r="D425">
        <f>Input!B425</f>
        <v>2020</v>
      </c>
      <c r="E425" t="str">
        <f>Input!C425</f>
        <v>NGrid-Upstate</v>
      </c>
      <c r="F425">
        <f>Input!D425</f>
        <v>1004</v>
      </c>
      <c r="G425">
        <f>Input!E425</f>
        <v>1491549</v>
      </c>
      <c r="H425">
        <f>Input!F425</f>
        <v>265502</v>
      </c>
      <c r="I425">
        <f>Input!G425</f>
        <v>0</v>
      </c>
      <c r="J425">
        <f>Input!H425</f>
        <v>0</v>
      </c>
      <c r="K425">
        <f>Input!I425</f>
        <v>0</v>
      </c>
      <c r="L425">
        <f>Input!J425</f>
        <v>29944</v>
      </c>
      <c r="M425">
        <f>Input!K425</f>
        <v>4975</v>
      </c>
      <c r="N425" s="1">
        <f>Input!L425</f>
        <v>201018939.44</v>
      </c>
      <c r="O425" s="1">
        <f>Input!M425</f>
        <v>305808528</v>
      </c>
      <c r="P425" s="1">
        <f>Input!N425</f>
        <v>0</v>
      </c>
      <c r="Q425" s="1">
        <f>Input!O425</f>
        <v>0</v>
      </c>
      <c r="R425">
        <f>Input!P425</f>
        <v>134.77000000000001</v>
      </c>
      <c r="S425" s="1">
        <f>Input!Q425</f>
        <v>44669626</v>
      </c>
      <c r="T425" s="1">
        <f>Input!R425</f>
        <v>1774789.4</v>
      </c>
    </row>
    <row r="426" spans="1:20" x14ac:dyDescent="0.45">
      <c r="A426">
        <f t="shared" si="13"/>
        <v>202103</v>
      </c>
      <c r="B426">
        <f t="shared" si="14"/>
        <v>0</v>
      </c>
      <c r="C426">
        <f>Input!A426</f>
        <v>3</v>
      </c>
      <c r="D426">
        <f>Input!B426</f>
        <v>2021</v>
      </c>
      <c r="E426" t="str">
        <f>Input!C426</f>
        <v>NYSEG</v>
      </c>
      <c r="F426">
        <f>Input!D426</f>
        <v>1005</v>
      </c>
      <c r="G426">
        <f>Input!E426</f>
        <v>1024672</v>
      </c>
      <c r="H426">
        <f>Input!F426</f>
        <v>99553</v>
      </c>
      <c r="I426">
        <f>Input!G426</f>
        <v>83088</v>
      </c>
      <c r="J426">
        <f>Input!H426</f>
        <v>0</v>
      </c>
      <c r="K426">
        <f>Input!I426</f>
        <v>0</v>
      </c>
      <c r="L426">
        <f>Input!J426</f>
        <v>27146</v>
      </c>
      <c r="M426">
        <f>Input!K426</f>
        <v>2204</v>
      </c>
      <c r="N426" s="1">
        <f>Input!L426</f>
        <v>105672250.34999999</v>
      </c>
      <c r="O426" s="1">
        <f>Input!M426</f>
        <v>41276556</v>
      </c>
      <c r="P426" s="1">
        <f>Input!N426</f>
        <v>44929266.060000002</v>
      </c>
      <c r="Q426" s="1">
        <f>Input!O426</f>
        <v>0</v>
      </c>
      <c r="R426">
        <f>Input!P426</f>
        <v>103.13</v>
      </c>
      <c r="S426" s="1">
        <f>Input!Q426</f>
        <v>21409780.34</v>
      </c>
      <c r="T426" s="1">
        <f>Input!R426</f>
        <v>174864.58</v>
      </c>
    </row>
    <row r="427" spans="1:20" x14ac:dyDescent="0.45">
      <c r="A427">
        <f t="shared" si="13"/>
        <v>202103</v>
      </c>
      <c r="B427">
        <f t="shared" si="14"/>
        <v>0</v>
      </c>
      <c r="C427">
        <f>Input!A427</f>
        <v>3</v>
      </c>
      <c r="D427">
        <f>Input!B427</f>
        <v>2021</v>
      </c>
      <c r="E427" t="str">
        <f>Input!C427</f>
        <v>RG&amp;E</v>
      </c>
      <c r="F427">
        <f>Input!D427</f>
        <v>1007</v>
      </c>
      <c r="G427">
        <f>Input!E427</f>
        <v>643472</v>
      </c>
      <c r="H427">
        <f>Input!F427</f>
        <v>63432</v>
      </c>
      <c r="I427">
        <f>Input!G427</f>
        <v>47394</v>
      </c>
      <c r="J427">
        <f>Input!H427</f>
        <v>0</v>
      </c>
      <c r="K427">
        <f>Input!I427</f>
        <v>0</v>
      </c>
      <c r="L427">
        <f>Input!J427</f>
        <v>18655</v>
      </c>
      <c r="M427">
        <f>Input!K427</f>
        <v>2044</v>
      </c>
      <c r="N427" s="1">
        <f>Input!L427</f>
        <v>60249959.479999997</v>
      </c>
      <c r="O427" s="1">
        <f>Input!M427</f>
        <v>47344804</v>
      </c>
      <c r="P427" s="1">
        <f>Input!N427</f>
        <v>34989937.18</v>
      </c>
      <c r="Q427" s="1">
        <f>Input!O427</f>
        <v>0</v>
      </c>
      <c r="R427">
        <f>Input!P427</f>
        <v>93.63</v>
      </c>
      <c r="S427" s="1">
        <f>Input!Q427</f>
        <v>21364019.739999998</v>
      </c>
      <c r="T427" s="1">
        <f>Input!R427</f>
        <v>366663.02</v>
      </c>
    </row>
    <row r="428" spans="1:20" x14ac:dyDescent="0.45">
      <c r="A428">
        <f t="shared" si="13"/>
        <v>202103</v>
      </c>
      <c r="B428">
        <f t="shared" si="14"/>
        <v>0</v>
      </c>
      <c r="C428">
        <f>Input!A428</f>
        <v>3</v>
      </c>
      <c r="D428">
        <f>Input!B428</f>
        <v>2021</v>
      </c>
      <c r="E428" t="str">
        <f>Input!C428</f>
        <v>CH</v>
      </c>
      <c r="F428">
        <f>Input!D428</f>
        <v>1001</v>
      </c>
      <c r="G428">
        <f>Input!E428</f>
        <v>278561</v>
      </c>
      <c r="H428">
        <f>Input!F428</f>
        <v>22629</v>
      </c>
      <c r="I428">
        <f>Input!G428</f>
        <v>19770</v>
      </c>
      <c r="J428">
        <f>Input!H428</f>
        <v>0</v>
      </c>
      <c r="K428">
        <f>Input!I428</f>
        <v>0</v>
      </c>
      <c r="L428">
        <f>Input!J428</f>
        <v>3694</v>
      </c>
      <c r="M428">
        <f>Input!K428</f>
        <v>615</v>
      </c>
      <c r="N428" s="1">
        <f>Input!L428</f>
        <v>47593583</v>
      </c>
      <c r="O428" s="1">
        <f>Input!M428</f>
        <v>15832315</v>
      </c>
      <c r="P428" s="1">
        <f>Input!N428</f>
        <v>15277981.710000001</v>
      </c>
      <c r="Q428" s="1">
        <f>Input!O428</f>
        <v>0</v>
      </c>
      <c r="R428">
        <f>Input!P428</f>
        <v>170.86</v>
      </c>
      <c r="S428" s="1">
        <f>Input!Q428</f>
        <v>7073270.6399999997</v>
      </c>
      <c r="T428" s="1">
        <f>Input!R428</f>
        <v>557199.27</v>
      </c>
    </row>
    <row r="429" spans="1:20" x14ac:dyDescent="0.45">
      <c r="A429">
        <f t="shared" si="13"/>
        <v>202103</v>
      </c>
      <c r="B429">
        <f t="shared" si="14"/>
        <v>0</v>
      </c>
      <c r="C429">
        <f>Input!A429</f>
        <v>3</v>
      </c>
      <c r="D429">
        <f>Input!B429</f>
        <v>2021</v>
      </c>
      <c r="E429" t="str">
        <f>Input!C429</f>
        <v>NFG</v>
      </c>
      <c r="F429">
        <f>Input!D429</f>
        <v>3120</v>
      </c>
      <c r="G429">
        <f>Input!E429</f>
        <v>509223</v>
      </c>
      <c r="H429">
        <f>Input!F429</f>
        <v>56139</v>
      </c>
      <c r="I429">
        <f>Input!G429</f>
        <v>24733</v>
      </c>
      <c r="J429">
        <f>Input!H429</f>
        <v>0</v>
      </c>
      <c r="K429">
        <f>Input!I429</f>
        <v>0</v>
      </c>
      <c r="L429">
        <f>Input!J429</f>
        <v>20746</v>
      </c>
      <c r="M429">
        <f>Input!K429</f>
        <v>2674</v>
      </c>
      <c r="N429" s="1">
        <f>Input!L429</f>
        <v>45359696</v>
      </c>
      <c r="O429" s="1">
        <f>Input!M429</f>
        <v>40115632</v>
      </c>
      <c r="P429" s="1">
        <f>Input!N429</f>
        <v>15481305</v>
      </c>
      <c r="Q429" s="1">
        <f>Input!O429</f>
        <v>0</v>
      </c>
      <c r="R429">
        <f>Input!P429</f>
        <v>89.08</v>
      </c>
      <c r="S429" s="1">
        <f>Input!Q429</f>
        <v>13598086</v>
      </c>
      <c r="T429" s="1">
        <f>Input!R429</f>
        <v>348860</v>
      </c>
    </row>
    <row r="430" spans="1:20" x14ac:dyDescent="0.45">
      <c r="A430">
        <f t="shared" si="13"/>
        <v>202103</v>
      </c>
      <c r="B430">
        <f t="shared" si="14"/>
        <v>0</v>
      </c>
      <c r="C430">
        <f>Input!A430</f>
        <v>3</v>
      </c>
      <c r="D430">
        <f>Input!B430</f>
        <v>2021</v>
      </c>
      <c r="E430" t="str">
        <f>Input!C430</f>
        <v>OR</v>
      </c>
      <c r="F430">
        <f>Input!D430</f>
        <v>1006</v>
      </c>
      <c r="G430">
        <f>Input!E430</f>
        <v>199425</v>
      </c>
      <c r="H430">
        <f>Input!F430</f>
        <v>17481</v>
      </c>
      <c r="I430">
        <f>Input!G430</f>
        <v>13929</v>
      </c>
      <c r="J430">
        <f>Input!H430</f>
        <v>0</v>
      </c>
      <c r="K430">
        <f>Input!I430</f>
        <v>0</v>
      </c>
      <c r="L430">
        <f>Input!J430</f>
        <v>6276</v>
      </c>
      <c r="M430">
        <f>Input!K430</f>
        <v>79</v>
      </c>
      <c r="N430" s="1">
        <f>Input!L430</f>
        <v>52600191.219999999</v>
      </c>
      <c r="O430" s="1">
        <f>Input!M430</f>
        <v>21071492.16</v>
      </c>
      <c r="P430" s="1">
        <f>Input!N430</f>
        <v>7940893.2699999996</v>
      </c>
      <c r="Q430" s="1">
        <f>Input!O430</f>
        <v>0</v>
      </c>
      <c r="R430">
        <f>Input!P430</f>
        <v>263.76</v>
      </c>
      <c r="S430" s="1">
        <f>Input!Q430</f>
        <v>8708732.4199999999</v>
      </c>
      <c r="T430" s="1">
        <f>Input!R430</f>
        <v>250881.62</v>
      </c>
    </row>
    <row r="431" spans="1:20" x14ac:dyDescent="0.45">
      <c r="A431">
        <f t="shared" si="13"/>
        <v>202103</v>
      </c>
      <c r="B431">
        <f t="shared" si="14"/>
        <v>0</v>
      </c>
      <c r="C431">
        <f>Input!A431</f>
        <v>3</v>
      </c>
      <c r="D431">
        <f>Input!B431</f>
        <v>2021</v>
      </c>
      <c r="E431" t="str">
        <f>Input!C431</f>
        <v>CE</v>
      </c>
      <c r="F431">
        <f>Input!D431</f>
        <v>1002</v>
      </c>
      <c r="G431">
        <f>Input!E431</f>
        <v>2950000</v>
      </c>
      <c r="H431">
        <f>Input!F431</f>
        <v>385964</v>
      </c>
      <c r="I431">
        <f>Input!G431</f>
        <v>17989</v>
      </c>
      <c r="J431">
        <f>Input!H431</f>
        <v>0</v>
      </c>
      <c r="K431">
        <f>Input!I431</f>
        <v>0</v>
      </c>
      <c r="L431">
        <f>Input!J431</f>
        <v>77029</v>
      </c>
      <c r="M431">
        <f>Input!K431</f>
        <v>6601</v>
      </c>
      <c r="N431" s="1">
        <f>Input!L431</f>
        <v>411133468.13</v>
      </c>
      <c r="O431" s="1">
        <f>Input!M431</f>
        <v>602608150.77999997</v>
      </c>
      <c r="P431" s="1">
        <f>Input!N431</f>
        <v>14826512.84</v>
      </c>
      <c r="Q431" s="1">
        <f>Input!O431</f>
        <v>0</v>
      </c>
      <c r="R431">
        <f>Input!P431</f>
        <v>139.37</v>
      </c>
      <c r="S431" s="1">
        <f>Input!Q431</f>
        <v>80431766.969999999</v>
      </c>
      <c r="T431" s="1">
        <f>Input!R431</f>
        <v>3145384.71</v>
      </c>
    </row>
    <row r="432" spans="1:20" x14ac:dyDescent="0.45">
      <c r="A432">
        <f t="shared" si="13"/>
        <v>202103</v>
      </c>
      <c r="B432">
        <f t="shared" si="14"/>
        <v>1</v>
      </c>
      <c r="C432">
        <f>Input!A432</f>
        <v>3</v>
      </c>
      <c r="D432">
        <f>Input!B432</f>
        <v>2021</v>
      </c>
      <c r="E432" t="str">
        <f>Input!C432</f>
        <v>NGrid-LI</v>
      </c>
      <c r="F432">
        <f>Input!D432</f>
        <v>1003</v>
      </c>
      <c r="G432">
        <f>Input!E432</f>
        <v>532246</v>
      </c>
      <c r="H432">
        <f>Input!F432</f>
        <v>50426</v>
      </c>
      <c r="I432">
        <f>Input!G432</f>
        <v>0</v>
      </c>
      <c r="J432">
        <f>Input!H432</f>
        <v>0</v>
      </c>
      <c r="K432">
        <f>Input!I432</f>
        <v>0</v>
      </c>
      <c r="L432">
        <f>Input!J432</f>
        <v>5256</v>
      </c>
      <c r="M432">
        <f>Input!K432</f>
        <v>770</v>
      </c>
      <c r="N432" s="1">
        <f>Input!L432</f>
        <v>98134911.590000004</v>
      </c>
      <c r="O432" s="1">
        <f>Input!M432</f>
        <v>41763886</v>
      </c>
      <c r="P432" s="1">
        <f>Input!N432</f>
        <v>0</v>
      </c>
      <c r="Q432" s="1">
        <f>Input!O432</f>
        <v>0</v>
      </c>
      <c r="R432">
        <f>Input!P432</f>
        <v>184.38</v>
      </c>
      <c r="S432" s="1">
        <f>Input!Q432</f>
        <v>5943885</v>
      </c>
      <c r="T432" s="1">
        <f>Input!R432</f>
        <v>238360.39</v>
      </c>
    </row>
    <row r="433" spans="1:20" x14ac:dyDescent="0.45">
      <c r="A433">
        <f t="shared" si="13"/>
        <v>202103</v>
      </c>
      <c r="B433">
        <f t="shared" si="14"/>
        <v>1</v>
      </c>
      <c r="C433">
        <f>Input!A433</f>
        <v>3</v>
      </c>
      <c r="D433">
        <f>Input!B433</f>
        <v>2021</v>
      </c>
      <c r="E433" t="str">
        <f>Input!C433</f>
        <v>NGrid-NY</v>
      </c>
      <c r="F433">
        <f>Input!D433</f>
        <v>3010</v>
      </c>
      <c r="G433">
        <f>Input!E433</f>
        <v>1097732</v>
      </c>
      <c r="H433">
        <f>Input!F433</f>
        <v>186485</v>
      </c>
      <c r="I433">
        <f>Input!G433</f>
        <v>0</v>
      </c>
      <c r="J433">
        <f>Input!H433</f>
        <v>0</v>
      </c>
      <c r="K433">
        <f>Input!I433</f>
        <v>0</v>
      </c>
      <c r="L433">
        <f>Input!J433</f>
        <v>12720</v>
      </c>
      <c r="M433">
        <f>Input!K433</f>
        <v>3614</v>
      </c>
      <c r="N433" s="1">
        <f>Input!L433</f>
        <v>160731300.08000001</v>
      </c>
      <c r="O433" s="1">
        <f>Input!M433</f>
        <v>136191835</v>
      </c>
      <c r="P433" s="1">
        <f>Input!N433</f>
        <v>0</v>
      </c>
      <c r="Q433" s="1">
        <f>Input!O433</f>
        <v>0</v>
      </c>
      <c r="R433">
        <f>Input!P433</f>
        <v>146.41999999999999</v>
      </c>
      <c r="S433" s="1">
        <f>Input!Q433</f>
        <v>18504182</v>
      </c>
      <c r="T433" s="1">
        <f>Input!R433</f>
        <v>526249.75</v>
      </c>
    </row>
    <row r="434" spans="1:20" x14ac:dyDescent="0.45">
      <c r="A434">
        <f t="shared" si="13"/>
        <v>202103</v>
      </c>
      <c r="B434">
        <f t="shared" si="14"/>
        <v>0</v>
      </c>
      <c r="C434">
        <f>Input!A434</f>
        <v>3</v>
      </c>
      <c r="D434">
        <f>Input!B434</f>
        <v>2021</v>
      </c>
      <c r="E434" t="str">
        <f>Input!C434</f>
        <v>PSEG</v>
      </c>
      <c r="F434" t="str">
        <f>Input!D434</f>
        <v>7497ps</v>
      </c>
      <c r="G434">
        <f>Input!E434</f>
        <v>1056817</v>
      </c>
      <c r="H434">
        <f>Input!F434</f>
        <v>111168</v>
      </c>
      <c r="I434">
        <f>Input!G434</f>
        <v>4997</v>
      </c>
      <c r="J434">
        <f>Input!H434</f>
        <v>0</v>
      </c>
      <c r="K434">
        <f>Input!I434</f>
        <v>0</v>
      </c>
      <c r="L434">
        <f>Input!J434</f>
        <v>31189</v>
      </c>
      <c r="M434">
        <f>Input!K434</f>
        <v>1256</v>
      </c>
      <c r="N434" s="1">
        <f>Input!L434</f>
        <v>145067167.59</v>
      </c>
      <c r="O434" s="1">
        <f>Input!M434</f>
        <v>115616742.70999999</v>
      </c>
      <c r="P434" s="1">
        <f>Input!N434</f>
        <v>7485098</v>
      </c>
      <c r="Q434" s="1">
        <f>Input!O434</f>
        <v>0</v>
      </c>
      <c r="R434">
        <f>Input!P434</f>
        <v>137.27000000000001</v>
      </c>
      <c r="S434" s="1">
        <f>Input!Q434</f>
        <v>42545396</v>
      </c>
      <c r="T434" s="1">
        <f>Input!R434</f>
        <v>938209.25</v>
      </c>
    </row>
    <row r="435" spans="1:20" x14ac:dyDescent="0.45">
      <c r="A435">
        <f t="shared" si="13"/>
        <v>202103</v>
      </c>
      <c r="B435">
        <f t="shared" si="14"/>
        <v>1</v>
      </c>
      <c r="C435">
        <f>Input!A435</f>
        <v>3</v>
      </c>
      <c r="D435">
        <f>Input!B435</f>
        <v>2021</v>
      </c>
      <c r="E435" t="str">
        <f>Input!C435</f>
        <v>NGrid-Upstate</v>
      </c>
      <c r="F435">
        <f>Input!D435</f>
        <v>1004</v>
      </c>
      <c r="G435">
        <f>Input!E435</f>
        <v>1490785</v>
      </c>
      <c r="H435">
        <f>Input!F435</f>
        <v>243215</v>
      </c>
      <c r="I435">
        <f>Input!G435</f>
        <v>0</v>
      </c>
      <c r="J435">
        <f>Input!H435</f>
        <v>0</v>
      </c>
      <c r="K435">
        <f>Input!I435</f>
        <v>0</v>
      </c>
      <c r="L435">
        <f>Input!J435</f>
        <v>32293</v>
      </c>
      <c r="M435">
        <f>Input!K435</f>
        <v>4281</v>
      </c>
      <c r="N435" s="1">
        <f>Input!L435</f>
        <v>226314528.93000001</v>
      </c>
      <c r="O435" s="1">
        <f>Input!M435</f>
        <v>335316650</v>
      </c>
      <c r="P435" s="1">
        <f>Input!N435</f>
        <v>0</v>
      </c>
      <c r="Q435" s="1">
        <f>Input!O435</f>
        <v>0</v>
      </c>
      <c r="R435">
        <f>Input!P435</f>
        <v>151.81</v>
      </c>
      <c r="S435" s="1">
        <f>Input!Q435</f>
        <v>49345159</v>
      </c>
      <c r="T435" s="1">
        <f>Input!R435</f>
        <v>951095.22</v>
      </c>
    </row>
    <row r="436" spans="1:20" x14ac:dyDescent="0.45">
      <c r="A436">
        <f t="shared" si="13"/>
        <v>202106</v>
      </c>
      <c r="B436">
        <f t="shared" si="14"/>
        <v>0</v>
      </c>
      <c r="C436">
        <f>Input!A436</f>
        <v>6</v>
      </c>
      <c r="D436">
        <f>Input!B436</f>
        <v>2021</v>
      </c>
      <c r="E436" t="str">
        <f>Input!C436</f>
        <v>NYSEG</v>
      </c>
      <c r="F436">
        <f>Input!D436</f>
        <v>1005</v>
      </c>
      <c r="G436">
        <f>Input!E436</f>
        <v>1027699</v>
      </c>
      <c r="H436">
        <f>Input!F436</f>
        <v>101978</v>
      </c>
      <c r="I436">
        <f>Input!G436</f>
        <v>75372</v>
      </c>
      <c r="J436">
        <f>Input!H436</f>
        <v>0</v>
      </c>
      <c r="K436">
        <f>Input!I436</f>
        <v>0</v>
      </c>
      <c r="L436">
        <f>Input!J436</f>
        <v>27223</v>
      </c>
      <c r="M436">
        <f>Input!K436</f>
        <v>1904</v>
      </c>
      <c r="N436" s="1">
        <f>Input!L436</f>
        <v>84521189.430000007</v>
      </c>
      <c r="O436" s="1">
        <f>Input!M436</f>
        <v>51380304</v>
      </c>
      <c r="P436" s="1">
        <f>Input!N436</f>
        <v>39128097.810000002</v>
      </c>
      <c r="Q436" s="1">
        <f>Input!O436</f>
        <v>0</v>
      </c>
      <c r="R436">
        <f>Input!P436</f>
        <v>82.24</v>
      </c>
      <c r="S436" s="1">
        <f>Input!Q436</f>
        <v>22651642.190000001</v>
      </c>
      <c r="T436" s="1">
        <f>Input!R436</f>
        <v>579571.13</v>
      </c>
    </row>
    <row r="437" spans="1:20" x14ac:dyDescent="0.45">
      <c r="A437">
        <f t="shared" si="13"/>
        <v>202106</v>
      </c>
      <c r="B437">
        <f t="shared" si="14"/>
        <v>0</v>
      </c>
      <c r="C437">
        <f>Input!A437</f>
        <v>6</v>
      </c>
      <c r="D437">
        <f>Input!B437</f>
        <v>2021</v>
      </c>
      <c r="E437" t="str">
        <f>Input!C437</f>
        <v>RG&amp;E</v>
      </c>
      <c r="F437">
        <f>Input!D437</f>
        <v>1007</v>
      </c>
      <c r="G437">
        <f>Input!E437</f>
        <v>644228</v>
      </c>
      <c r="H437">
        <f>Input!F437</f>
        <v>63769</v>
      </c>
      <c r="I437">
        <f>Input!G437</f>
        <v>43034</v>
      </c>
      <c r="J437">
        <f>Input!H437</f>
        <v>0</v>
      </c>
      <c r="K437">
        <f>Input!I437</f>
        <v>0</v>
      </c>
      <c r="L437">
        <f>Input!J437</f>
        <v>18592</v>
      </c>
      <c r="M437">
        <f>Input!K437</f>
        <v>1484</v>
      </c>
      <c r="N437" s="1">
        <f>Input!L437</f>
        <v>43535994.539999999</v>
      </c>
      <c r="O437" s="1">
        <f>Input!M437</f>
        <v>56262007</v>
      </c>
      <c r="P437" s="1">
        <f>Input!N437</f>
        <v>31316159.399999999</v>
      </c>
      <c r="Q437" s="1">
        <f>Input!O437</f>
        <v>0</v>
      </c>
      <c r="R437">
        <f>Input!P437</f>
        <v>67.58</v>
      </c>
      <c r="S437" s="1">
        <f>Input!Q437</f>
        <v>22299926.800000001</v>
      </c>
      <c r="T437" s="1">
        <f>Input!R437</f>
        <v>350824.45</v>
      </c>
    </row>
    <row r="438" spans="1:20" x14ac:dyDescent="0.45">
      <c r="A438">
        <f t="shared" si="13"/>
        <v>202106</v>
      </c>
      <c r="B438">
        <f t="shared" si="14"/>
        <v>0</v>
      </c>
      <c r="C438">
        <f>Input!A438</f>
        <v>6</v>
      </c>
      <c r="D438">
        <f>Input!B438</f>
        <v>2021</v>
      </c>
      <c r="E438" t="str">
        <f>Input!C438</f>
        <v>NFG</v>
      </c>
      <c r="F438">
        <f>Input!D438</f>
        <v>3120</v>
      </c>
      <c r="G438">
        <f>Input!E438</f>
        <v>510797</v>
      </c>
      <c r="H438">
        <f>Input!F438</f>
        <v>62517</v>
      </c>
      <c r="I438">
        <f>Input!G438</f>
        <v>21081</v>
      </c>
      <c r="J438">
        <f>Input!H438</f>
        <v>0</v>
      </c>
      <c r="K438">
        <f>Input!I438</f>
        <v>0</v>
      </c>
      <c r="L438">
        <f>Input!J438</f>
        <v>21332</v>
      </c>
      <c r="M438">
        <f>Input!K438</f>
        <v>3262</v>
      </c>
      <c r="N438" s="1">
        <f>Input!L438</f>
        <v>17150928</v>
      </c>
      <c r="O438" s="1">
        <f>Input!M438</f>
        <v>44970094</v>
      </c>
      <c r="P438" s="1">
        <f>Input!N438</f>
        <v>15965063</v>
      </c>
      <c r="Q438" s="1">
        <f>Input!O438</f>
        <v>0</v>
      </c>
      <c r="R438">
        <f>Input!P438</f>
        <v>33.58</v>
      </c>
      <c r="S438" s="1">
        <f>Input!Q438</f>
        <v>15222858</v>
      </c>
      <c r="T438" s="1">
        <f>Input!R438</f>
        <v>41316</v>
      </c>
    </row>
    <row r="439" spans="1:20" x14ac:dyDescent="0.45">
      <c r="A439">
        <f t="shared" si="13"/>
        <v>202106</v>
      </c>
      <c r="B439">
        <f t="shared" si="14"/>
        <v>0</v>
      </c>
      <c r="C439">
        <f>Input!A439</f>
        <v>6</v>
      </c>
      <c r="D439">
        <f>Input!B439</f>
        <v>2021</v>
      </c>
      <c r="E439" t="str">
        <f>Input!C439</f>
        <v>OR</v>
      </c>
      <c r="F439">
        <f>Input!D439</f>
        <v>1006</v>
      </c>
      <c r="G439">
        <f>Input!E439</f>
        <v>207388</v>
      </c>
      <c r="H439">
        <f>Input!F439</f>
        <v>18078</v>
      </c>
      <c r="I439">
        <f>Input!G439</f>
        <v>13549</v>
      </c>
      <c r="J439">
        <f>Input!H439</f>
        <v>0</v>
      </c>
      <c r="K439">
        <f>Input!I439</f>
        <v>0</v>
      </c>
      <c r="L439">
        <f>Input!J439</f>
        <v>5871</v>
      </c>
      <c r="M439">
        <f>Input!K439</f>
        <v>18</v>
      </c>
      <c r="N439" s="1">
        <f>Input!L439</f>
        <v>37699085.979999997</v>
      </c>
      <c r="O439" s="1">
        <f>Input!M439</f>
        <v>23512559.530000001</v>
      </c>
      <c r="P439" s="1">
        <f>Input!N439</f>
        <v>7399173.29</v>
      </c>
      <c r="Q439" s="1">
        <f>Input!O439</f>
        <v>0</v>
      </c>
      <c r="R439">
        <f>Input!P439</f>
        <v>181.78</v>
      </c>
      <c r="S439" s="1">
        <f>Input!Q439</f>
        <v>8099797.8300000001</v>
      </c>
      <c r="T439" s="1">
        <f>Input!R439</f>
        <v>153370</v>
      </c>
    </row>
    <row r="440" spans="1:20" x14ac:dyDescent="0.45">
      <c r="A440">
        <f t="shared" si="13"/>
        <v>202106</v>
      </c>
      <c r="B440">
        <f t="shared" si="14"/>
        <v>0</v>
      </c>
      <c r="C440">
        <f>Input!A440</f>
        <v>6</v>
      </c>
      <c r="D440">
        <f>Input!B440</f>
        <v>2021</v>
      </c>
      <c r="E440" t="str">
        <f>Input!C440</f>
        <v>CH</v>
      </c>
      <c r="F440">
        <f>Input!D440</f>
        <v>1001</v>
      </c>
      <c r="G440">
        <f>Input!E440</f>
        <v>267257</v>
      </c>
      <c r="H440">
        <f>Input!F440</f>
        <v>25053</v>
      </c>
      <c r="I440">
        <f>Input!G440</f>
        <v>19605</v>
      </c>
      <c r="J440">
        <f>Input!H440</f>
        <v>0</v>
      </c>
      <c r="K440">
        <f>Input!I440</f>
        <v>0</v>
      </c>
      <c r="L440">
        <f>Input!J440</f>
        <v>3580</v>
      </c>
      <c r="M440">
        <f>Input!K440</f>
        <v>528</v>
      </c>
      <c r="N440" s="1">
        <f>Input!L440</f>
        <v>31474986</v>
      </c>
      <c r="O440" s="1">
        <f>Input!M440</f>
        <v>18785408</v>
      </c>
      <c r="P440" s="1">
        <f>Input!N440</f>
        <v>15844707.25</v>
      </c>
      <c r="Q440" s="1">
        <f>Input!O440</f>
        <v>0</v>
      </c>
      <c r="R440">
        <f>Input!P440</f>
        <v>117.77</v>
      </c>
      <c r="S440" s="1">
        <f>Input!Q440</f>
        <v>7123449.2400000002</v>
      </c>
      <c r="T440" s="1">
        <f>Input!R440</f>
        <v>400868.66</v>
      </c>
    </row>
    <row r="441" spans="1:20" x14ac:dyDescent="0.45">
      <c r="A441">
        <f t="shared" si="13"/>
        <v>202106</v>
      </c>
      <c r="B441">
        <f t="shared" si="14"/>
        <v>0</v>
      </c>
      <c r="C441">
        <f>Input!A441</f>
        <v>6</v>
      </c>
      <c r="D441">
        <f>Input!B441</f>
        <v>2021</v>
      </c>
      <c r="E441" t="str">
        <f>Input!C441</f>
        <v>CE</v>
      </c>
      <c r="F441">
        <f>Input!D441</f>
        <v>1002</v>
      </c>
      <c r="G441">
        <f>Input!E441</f>
        <v>2968367</v>
      </c>
      <c r="H441">
        <f>Input!F441</f>
        <v>395467</v>
      </c>
      <c r="I441">
        <f>Input!G441</f>
        <v>19126</v>
      </c>
      <c r="J441">
        <f>Input!H441</f>
        <v>0</v>
      </c>
      <c r="K441">
        <f>Input!I441</f>
        <v>0</v>
      </c>
      <c r="L441">
        <f>Input!J441</f>
        <v>78929</v>
      </c>
      <c r="M441">
        <f>Input!K441</f>
        <v>7228</v>
      </c>
      <c r="N441" s="1">
        <f>Input!L441</f>
        <v>431482757.44999999</v>
      </c>
      <c r="O441" s="1">
        <f>Input!M441</f>
        <v>651596842.32000005</v>
      </c>
      <c r="P441" s="1">
        <f>Input!N441</f>
        <v>15278919.460000001</v>
      </c>
      <c r="Q441" s="1">
        <f>Input!O441</f>
        <v>0</v>
      </c>
      <c r="R441">
        <f>Input!P441</f>
        <v>145.36000000000001</v>
      </c>
      <c r="S441" s="1">
        <f>Input!Q441</f>
        <v>97537354.569999993</v>
      </c>
      <c r="T441" s="1">
        <f>Input!R441</f>
        <v>4760138.88</v>
      </c>
    </row>
    <row r="442" spans="1:20" x14ac:dyDescent="0.45">
      <c r="A442">
        <f t="shared" si="13"/>
        <v>202106</v>
      </c>
      <c r="B442">
        <f t="shared" si="14"/>
        <v>0</v>
      </c>
      <c r="C442">
        <f>Input!A442</f>
        <v>6</v>
      </c>
      <c r="D442">
        <f>Input!B442</f>
        <v>2021</v>
      </c>
      <c r="E442" t="str">
        <f>Input!C442</f>
        <v>PSEG</v>
      </c>
      <c r="F442" t="str">
        <f>Input!D442</f>
        <v>7497ps</v>
      </c>
      <c r="G442">
        <f>Input!E442</f>
        <v>1057614</v>
      </c>
      <c r="H442">
        <f>Input!F442</f>
        <v>113290</v>
      </c>
      <c r="I442">
        <f>Input!G442</f>
        <v>4309</v>
      </c>
      <c r="J442">
        <f>Input!H442</f>
        <v>0</v>
      </c>
      <c r="K442">
        <f>Input!I442</f>
        <v>0</v>
      </c>
      <c r="L442">
        <f>Input!J442</f>
        <v>27658</v>
      </c>
      <c r="M442">
        <f>Input!K442</f>
        <v>1092</v>
      </c>
      <c r="N442" s="1">
        <f>Input!L442</f>
        <v>179631400.84999999</v>
      </c>
      <c r="O442" s="1">
        <f>Input!M442</f>
        <v>128147851.14</v>
      </c>
      <c r="P442" s="1">
        <f>Input!N442</f>
        <v>6012156</v>
      </c>
      <c r="Q442" s="1">
        <f>Input!O442</f>
        <v>0</v>
      </c>
      <c r="R442">
        <f>Input!P442</f>
        <v>169.85</v>
      </c>
      <c r="S442" s="1">
        <f>Input!Q442</f>
        <v>40297591</v>
      </c>
      <c r="T442" s="1">
        <f>Input!R442</f>
        <v>927199.85</v>
      </c>
    </row>
    <row r="443" spans="1:20" x14ac:dyDescent="0.45">
      <c r="A443">
        <f t="shared" si="13"/>
        <v>202106</v>
      </c>
      <c r="B443">
        <f t="shared" si="14"/>
        <v>1</v>
      </c>
      <c r="C443">
        <f>Input!A443</f>
        <v>6</v>
      </c>
      <c r="D443">
        <f>Input!B443</f>
        <v>2021</v>
      </c>
      <c r="E443" t="str">
        <f>Input!C443</f>
        <v>NGrid-LI</v>
      </c>
      <c r="F443">
        <f>Input!D443</f>
        <v>1003</v>
      </c>
      <c r="G443">
        <f>Input!E443</f>
        <v>533032</v>
      </c>
      <c r="H443">
        <f>Input!F443</f>
        <v>54741</v>
      </c>
      <c r="I443">
        <f>Input!G443</f>
        <v>0</v>
      </c>
      <c r="J443">
        <f>Input!H443</f>
        <v>0</v>
      </c>
      <c r="K443">
        <f>Input!I443</f>
        <v>0</v>
      </c>
      <c r="L443">
        <f>Input!J443</f>
        <v>5937</v>
      </c>
      <c r="M443">
        <f>Input!K443</f>
        <v>685</v>
      </c>
      <c r="N443" s="1">
        <f>Input!L443</f>
        <v>41370665.359999999</v>
      </c>
      <c r="O443" s="1">
        <f>Input!M443</f>
        <v>56791119</v>
      </c>
      <c r="P443" s="1">
        <f>Input!N443</f>
        <v>0</v>
      </c>
      <c r="Q443" s="1">
        <f>Input!O443</f>
        <v>0</v>
      </c>
      <c r="R443">
        <f>Input!P443</f>
        <v>77.61</v>
      </c>
      <c r="S443" s="1">
        <f>Input!Q443</f>
        <v>6879762</v>
      </c>
      <c r="T443" s="1">
        <f>Input!R443</f>
        <v>312285.59000000003</v>
      </c>
    </row>
    <row r="444" spans="1:20" x14ac:dyDescent="0.45">
      <c r="A444">
        <f t="shared" si="13"/>
        <v>202106</v>
      </c>
      <c r="B444">
        <f t="shared" si="14"/>
        <v>1</v>
      </c>
      <c r="C444">
        <f>Input!A444</f>
        <v>6</v>
      </c>
      <c r="D444">
        <f>Input!B444</f>
        <v>2021</v>
      </c>
      <c r="E444" t="str">
        <f>Input!C444</f>
        <v>NGrid-NY</v>
      </c>
      <c r="F444">
        <f>Input!D444</f>
        <v>3010</v>
      </c>
      <c r="G444">
        <f>Input!E444</f>
        <v>1109598</v>
      </c>
      <c r="H444">
        <f>Input!F444</f>
        <v>205120</v>
      </c>
      <c r="I444">
        <f>Input!G444</f>
        <v>0</v>
      </c>
      <c r="J444">
        <f>Input!H444</f>
        <v>0</v>
      </c>
      <c r="K444">
        <f>Input!I444</f>
        <v>0</v>
      </c>
      <c r="L444">
        <f>Input!J444</f>
        <v>14211</v>
      </c>
      <c r="M444">
        <f>Input!K444</f>
        <v>4210</v>
      </c>
      <c r="N444" s="1">
        <f>Input!L444</f>
        <v>63466067.909999996</v>
      </c>
      <c r="O444" s="1">
        <f>Input!M444</f>
        <v>167692884</v>
      </c>
      <c r="P444" s="1">
        <f>Input!N444</f>
        <v>0</v>
      </c>
      <c r="Q444" s="1">
        <f>Input!O444</f>
        <v>0</v>
      </c>
      <c r="R444">
        <f>Input!P444</f>
        <v>57.2</v>
      </c>
      <c r="S444" s="1">
        <f>Input!Q444</f>
        <v>19822786</v>
      </c>
      <c r="T444" s="1">
        <f>Input!R444</f>
        <v>973073.66</v>
      </c>
    </row>
    <row r="445" spans="1:20" x14ac:dyDescent="0.45">
      <c r="A445">
        <f t="shared" si="13"/>
        <v>202106</v>
      </c>
      <c r="B445">
        <f t="shared" si="14"/>
        <v>1</v>
      </c>
      <c r="C445">
        <f>Input!A445</f>
        <v>6</v>
      </c>
      <c r="D445">
        <f>Input!B445</f>
        <v>2021</v>
      </c>
      <c r="E445" t="str">
        <f>Input!C445</f>
        <v>NGrid-Upstate</v>
      </c>
      <c r="F445">
        <f>Input!D445</f>
        <v>1004</v>
      </c>
      <c r="G445">
        <f>Input!E445</f>
        <v>1510241</v>
      </c>
      <c r="H445">
        <f>Input!F445</f>
        <v>253535</v>
      </c>
      <c r="I445">
        <f>Input!G445</f>
        <v>0</v>
      </c>
      <c r="J445">
        <f>Input!H445</f>
        <v>0</v>
      </c>
      <c r="K445">
        <f>Input!I445</f>
        <v>0</v>
      </c>
      <c r="L445">
        <f>Input!J445</f>
        <v>34803</v>
      </c>
      <c r="M445">
        <f>Input!K445</f>
        <v>3655</v>
      </c>
      <c r="N445" s="1">
        <f>Input!L445</f>
        <v>170457461.22</v>
      </c>
      <c r="O445" s="1">
        <f>Input!M445</f>
        <v>380817544</v>
      </c>
      <c r="P445" s="1">
        <f>Input!N445</f>
        <v>0</v>
      </c>
      <c r="Q445" s="1">
        <f>Input!O445</f>
        <v>0</v>
      </c>
      <c r="R445">
        <f>Input!P445</f>
        <v>112.87</v>
      </c>
      <c r="S445" s="1">
        <f>Input!Q445</f>
        <v>55410940</v>
      </c>
      <c r="T445" s="1">
        <f>Input!R445</f>
        <v>2386866.2599999998</v>
      </c>
    </row>
    <row r="446" spans="1:20" x14ac:dyDescent="0.45">
      <c r="A446">
        <f t="shared" si="13"/>
        <v>202109</v>
      </c>
      <c r="B446">
        <f t="shared" si="14"/>
        <v>0</v>
      </c>
      <c r="C446">
        <f>Input!A446</f>
        <v>9</v>
      </c>
      <c r="D446">
        <f>Input!B446</f>
        <v>2021</v>
      </c>
      <c r="E446" t="str">
        <f>Input!C446</f>
        <v>CE</v>
      </c>
      <c r="F446">
        <f>Input!D446</f>
        <v>1002</v>
      </c>
      <c r="G446">
        <f>Input!E446</f>
        <v>2999537</v>
      </c>
      <c r="H446">
        <f>Input!F446</f>
        <v>393171</v>
      </c>
      <c r="I446">
        <f>Input!G446</f>
        <v>100275</v>
      </c>
      <c r="J446">
        <f>Input!H446</f>
        <v>0</v>
      </c>
      <c r="K446">
        <f>Input!I446</f>
        <v>0</v>
      </c>
      <c r="L446">
        <f>Input!J446</f>
        <v>82625</v>
      </c>
      <c r="M446">
        <f>Input!K446</f>
        <v>6167</v>
      </c>
      <c r="N446" s="1">
        <f>Input!L446</f>
        <v>411673068.80000001</v>
      </c>
      <c r="O446" s="1">
        <f>Input!M446</f>
        <v>743521971.79999995</v>
      </c>
      <c r="P446" s="1">
        <f>Input!N446</f>
        <v>113612565.5</v>
      </c>
      <c r="Q446" s="1">
        <f>Input!O446</f>
        <v>0</v>
      </c>
      <c r="R446">
        <f>Input!P446</f>
        <v>137.25</v>
      </c>
      <c r="S446" s="1">
        <f>Input!Q446</f>
        <v>117428605.59999999</v>
      </c>
      <c r="T446" s="1">
        <f>Input!R446</f>
        <v>4255614.58</v>
      </c>
    </row>
    <row r="447" spans="1:20" x14ac:dyDescent="0.45">
      <c r="A447">
        <f t="shared" si="13"/>
        <v>202109</v>
      </c>
      <c r="B447">
        <f t="shared" si="14"/>
        <v>1</v>
      </c>
      <c r="C447">
        <f>Input!A447</f>
        <v>9</v>
      </c>
      <c r="D447">
        <f>Input!B447</f>
        <v>2021</v>
      </c>
      <c r="E447" t="str">
        <f>Input!C447</f>
        <v>NGrid-LI</v>
      </c>
      <c r="F447">
        <f>Input!D447</f>
        <v>1003</v>
      </c>
      <c r="G447">
        <f>Input!E447</f>
        <v>533319</v>
      </c>
      <c r="H447">
        <f>Input!F447</f>
        <v>54002</v>
      </c>
      <c r="I447">
        <f>Input!G447</f>
        <v>38700</v>
      </c>
      <c r="J447">
        <f>Input!H447</f>
        <v>0</v>
      </c>
      <c r="K447">
        <f>Input!I447</f>
        <v>0</v>
      </c>
      <c r="L447">
        <f>Input!J447</f>
        <v>7007</v>
      </c>
      <c r="M447">
        <f>Input!K447</f>
        <v>735</v>
      </c>
      <c r="N447" s="1">
        <f>Input!L447</f>
        <v>33462209.73</v>
      </c>
      <c r="O447" s="1">
        <f>Input!M447</f>
        <v>52297911</v>
      </c>
      <c r="P447" s="1">
        <f>Input!N447</f>
        <v>33138864</v>
      </c>
      <c r="Q447" s="1">
        <f>Input!O447</f>
        <v>0</v>
      </c>
      <c r="R447">
        <f>Input!P447</f>
        <v>62.74</v>
      </c>
      <c r="S447" s="1">
        <f>Input!Q447</f>
        <v>8712652</v>
      </c>
      <c r="T447" s="1">
        <f>Input!R447</f>
        <v>287682.71000000002</v>
      </c>
    </row>
    <row r="448" spans="1:20" x14ac:dyDescent="0.45">
      <c r="A448">
        <f t="shared" si="13"/>
        <v>202109</v>
      </c>
      <c r="B448">
        <f t="shared" si="14"/>
        <v>1</v>
      </c>
      <c r="C448">
        <f>Input!A448</f>
        <v>9</v>
      </c>
      <c r="D448">
        <f>Input!B448</f>
        <v>2021</v>
      </c>
      <c r="E448" t="str">
        <f>Input!C448</f>
        <v>NGrid-Upstate</v>
      </c>
      <c r="F448">
        <f>Input!D448</f>
        <v>1004</v>
      </c>
      <c r="G448">
        <f>Input!E448</f>
        <v>1522988</v>
      </c>
      <c r="H448">
        <f>Input!F448</f>
        <v>237622</v>
      </c>
      <c r="I448">
        <f>Input!G448</f>
        <v>56393</v>
      </c>
      <c r="J448">
        <f>Input!H448</f>
        <v>0</v>
      </c>
      <c r="K448">
        <f>Input!I448</f>
        <v>0</v>
      </c>
      <c r="L448">
        <f>Input!J448</f>
        <v>60003</v>
      </c>
      <c r="M448">
        <f>Input!K448</f>
        <v>3926</v>
      </c>
      <c r="N448" s="1">
        <f>Input!L448</f>
        <v>208550297.30000001</v>
      </c>
      <c r="O448" s="1">
        <f>Input!M448</f>
        <v>387128973</v>
      </c>
      <c r="P448" s="1">
        <f>Input!N448</f>
        <v>43879235</v>
      </c>
      <c r="Q448" s="1">
        <f>Input!O448</f>
        <v>0</v>
      </c>
      <c r="R448">
        <f>Input!P448</f>
        <v>136.93</v>
      </c>
      <c r="S448" s="1">
        <f>Input!Q448</f>
        <v>98722335</v>
      </c>
      <c r="T448" s="1">
        <f>Input!R448</f>
        <v>2378517.25</v>
      </c>
    </row>
    <row r="449" spans="1:20" x14ac:dyDescent="0.45">
      <c r="A449">
        <f t="shared" si="13"/>
        <v>202109</v>
      </c>
      <c r="B449">
        <f t="shared" si="14"/>
        <v>0</v>
      </c>
      <c r="C449">
        <f>Input!A449</f>
        <v>9</v>
      </c>
      <c r="D449">
        <f>Input!B449</f>
        <v>2021</v>
      </c>
      <c r="E449" t="str">
        <f>Input!C449</f>
        <v>OR</v>
      </c>
      <c r="F449">
        <f>Input!D449</f>
        <v>1006</v>
      </c>
      <c r="G449">
        <f>Input!E449</f>
        <v>207549</v>
      </c>
      <c r="H449">
        <f>Input!F449</f>
        <v>17424</v>
      </c>
      <c r="I449">
        <f>Input!G449</f>
        <v>15594</v>
      </c>
      <c r="J449">
        <f>Input!H449</f>
        <v>0</v>
      </c>
      <c r="K449">
        <f>Input!I449</f>
        <v>0</v>
      </c>
      <c r="L449">
        <f>Input!J449</f>
        <v>5825</v>
      </c>
      <c r="M449">
        <f>Input!K449</f>
        <v>67</v>
      </c>
      <c r="N449" s="1">
        <f>Input!L449</f>
        <v>45757620.829999998</v>
      </c>
      <c r="O449" s="1">
        <f>Input!M449</f>
        <v>24282460.84</v>
      </c>
      <c r="P449" s="1">
        <f>Input!N449</f>
        <v>8888576.6899999995</v>
      </c>
      <c r="Q449" s="1">
        <f>Input!O449</f>
        <v>0</v>
      </c>
      <c r="R449">
        <f>Input!P449</f>
        <v>220.47</v>
      </c>
      <c r="S449" s="1">
        <f>Input!Q449</f>
        <v>8153522.1100000003</v>
      </c>
      <c r="T449" s="1">
        <f>Input!R449</f>
        <v>172677.55</v>
      </c>
    </row>
    <row r="450" spans="1:20" x14ac:dyDescent="0.45">
      <c r="A450">
        <f t="shared" si="13"/>
        <v>202109</v>
      </c>
      <c r="B450">
        <f t="shared" si="14"/>
        <v>0</v>
      </c>
      <c r="C450">
        <f>Input!A450</f>
        <v>9</v>
      </c>
      <c r="D450">
        <f>Input!B450</f>
        <v>2021</v>
      </c>
      <c r="E450" t="str">
        <f>Input!C450</f>
        <v>NYSEG</v>
      </c>
      <c r="F450">
        <f>Input!D450</f>
        <v>1005</v>
      </c>
      <c r="G450">
        <f>Input!E450</f>
        <v>1029247</v>
      </c>
      <c r="H450">
        <f>Input!F450</f>
        <v>100250</v>
      </c>
      <c r="I450">
        <f>Input!G450</f>
        <v>74833</v>
      </c>
      <c r="J450">
        <f>Input!H450</f>
        <v>0</v>
      </c>
      <c r="K450">
        <f>Input!I450</f>
        <v>0</v>
      </c>
      <c r="L450">
        <f>Input!J450</f>
        <v>27402</v>
      </c>
      <c r="M450">
        <f>Input!K450</f>
        <v>2339</v>
      </c>
      <c r="N450" s="1">
        <f>Input!L450</f>
        <v>85678886.219999999</v>
      </c>
      <c r="O450" s="1">
        <f>Input!M450</f>
        <v>58669744.140000001</v>
      </c>
      <c r="P450" s="1">
        <f>Input!N450</f>
        <v>39234208.270000003</v>
      </c>
      <c r="Q450" s="1">
        <f>Input!O450</f>
        <v>0</v>
      </c>
      <c r="R450">
        <f>Input!P450</f>
        <v>83.24</v>
      </c>
      <c r="S450" s="1">
        <f>Input!Q450</f>
        <v>23655440.27</v>
      </c>
      <c r="T450" s="1">
        <f>Input!R450</f>
        <v>566294.38</v>
      </c>
    </row>
    <row r="451" spans="1:20" x14ac:dyDescent="0.45">
      <c r="A451">
        <f t="shared" ref="A451:A514" si="15">D451*100+C451</f>
        <v>202109</v>
      </c>
      <c r="B451">
        <f t="shared" si="14"/>
        <v>0</v>
      </c>
      <c r="C451">
        <f>Input!A451</f>
        <v>9</v>
      </c>
      <c r="D451">
        <f>Input!B451</f>
        <v>2021</v>
      </c>
      <c r="E451" t="str">
        <f>Input!C451</f>
        <v>NFG</v>
      </c>
      <c r="F451">
        <f>Input!D451</f>
        <v>3120</v>
      </c>
      <c r="G451">
        <f>Input!E451</f>
        <v>510418</v>
      </c>
      <c r="H451">
        <f>Input!F451</f>
        <v>65342</v>
      </c>
      <c r="I451">
        <f>Input!G451</f>
        <v>16568</v>
      </c>
      <c r="J451">
        <f>Input!H451</f>
        <v>0</v>
      </c>
      <c r="K451">
        <f>Input!I451</f>
        <v>0</v>
      </c>
      <c r="L451">
        <f>Input!J451</f>
        <v>18311</v>
      </c>
      <c r="M451">
        <f>Input!K451</f>
        <v>2862</v>
      </c>
      <c r="N451" s="1">
        <f>Input!L451</f>
        <v>14384048</v>
      </c>
      <c r="O451" s="1">
        <f>Input!M451</f>
        <v>45619315</v>
      </c>
      <c r="P451" s="1">
        <f>Input!N451</f>
        <v>15158880</v>
      </c>
      <c r="Q451" s="1">
        <f>Input!O451</f>
        <v>0</v>
      </c>
      <c r="R451">
        <f>Input!P451</f>
        <v>28.18</v>
      </c>
      <c r="S451" s="1">
        <f>Input!Q451</f>
        <v>14989852</v>
      </c>
      <c r="T451" s="1">
        <f>Input!R451</f>
        <v>1025307</v>
      </c>
    </row>
    <row r="452" spans="1:20" x14ac:dyDescent="0.45">
      <c r="A452">
        <f t="shared" si="15"/>
        <v>202109</v>
      </c>
      <c r="B452">
        <f t="shared" si="14"/>
        <v>0</v>
      </c>
      <c r="C452">
        <f>Input!A452</f>
        <v>9</v>
      </c>
      <c r="D452">
        <f>Input!B452</f>
        <v>2021</v>
      </c>
      <c r="E452" t="str">
        <f>Input!C452</f>
        <v>CH</v>
      </c>
      <c r="F452">
        <f>Input!D452</f>
        <v>1001</v>
      </c>
      <c r="G452">
        <f>Input!E452</f>
        <v>264988</v>
      </c>
      <c r="H452">
        <f>Input!F452</f>
        <v>33395</v>
      </c>
      <c r="I452">
        <f>Input!G452</f>
        <v>0</v>
      </c>
      <c r="J452">
        <f>Input!H452</f>
        <v>0</v>
      </c>
      <c r="K452">
        <f>Input!I452</f>
        <v>0</v>
      </c>
      <c r="L452">
        <f>Input!J452</f>
        <v>4688</v>
      </c>
      <c r="M452">
        <f>Input!K452</f>
        <v>11</v>
      </c>
      <c r="N452" s="1">
        <f>Input!L452</f>
        <v>39036670</v>
      </c>
      <c r="O452" s="1">
        <f>Input!M452</f>
        <v>22291095</v>
      </c>
      <c r="P452" s="1">
        <f>Input!N452</f>
        <v>0</v>
      </c>
      <c r="Q452" s="1">
        <f>Input!O452</f>
        <v>0</v>
      </c>
      <c r="R452">
        <f>Input!P452</f>
        <v>147.31</v>
      </c>
      <c r="S452" s="1">
        <f>Input!Q452</f>
        <v>5100824</v>
      </c>
      <c r="T452" s="1">
        <f>Input!R452</f>
        <v>67530</v>
      </c>
    </row>
    <row r="453" spans="1:20" x14ac:dyDescent="0.45">
      <c r="A453">
        <f t="shared" si="15"/>
        <v>202109</v>
      </c>
      <c r="B453">
        <f t="shared" si="14"/>
        <v>0</v>
      </c>
      <c r="C453">
        <f>Input!A453</f>
        <v>9</v>
      </c>
      <c r="D453">
        <f>Input!B453</f>
        <v>2021</v>
      </c>
      <c r="E453" t="str">
        <f>Input!C453</f>
        <v>RG&amp;E</v>
      </c>
      <c r="F453">
        <f>Input!D453</f>
        <v>1007</v>
      </c>
      <c r="G453">
        <f>Input!E453</f>
        <v>645483</v>
      </c>
      <c r="H453">
        <f>Input!F453</f>
        <v>63912</v>
      </c>
      <c r="I453">
        <f>Input!G453</f>
        <v>41911</v>
      </c>
      <c r="J453">
        <f>Input!H453</f>
        <v>0</v>
      </c>
      <c r="K453">
        <f>Input!I453</f>
        <v>0</v>
      </c>
      <c r="L453">
        <f>Input!J453</f>
        <v>18324</v>
      </c>
      <c r="M453">
        <f>Input!K453</f>
        <v>1484</v>
      </c>
      <c r="N453" s="1">
        <f>Input!L453</f>
        <v>43363886.149999999</v>
      </c>
      <c r="O453" s="1">
        <f>Input!M453</f>
        <v>61670666.659999996</v>
      </c>
      <c r="P453" s="1">
        <f>Input!N453</f>
        <v>35091584.909999996</v>
      </c>
      <c r="Q453" s="1">
        <f>Input!O453</f>
        <v>0</v>
      </c>
      <c r="R453">
        <f>Input!P453</f>
        <v>67.180000000000007</v>
      </c>
      <c r="S453" s="1">
        <f>Input!Q453</f>
        <v>22672377.640000001</v>
      </c>
      <c r="T453" s="1">
        <f>Input!R453</f>
        <v>83645.19</v>
      </c>
    </row>
    <row r="454" spans="1:20" x14ac:dyDescent="0.45">
      <c r="A454">
        <f t="shared" si="15"/>
        <v>202109</v>
      </c>
      <c r="B454">
        <f t="shared" si="14"/>
        <v>1</v>
      </c>
      <c r="C454">
        <f>Input!A454</f>
        <v>9</v>
      </c>
      <c r="D454">
        <f>Input!B454</f>
        <v>2021</v>
      </c>
      <c r="E454" t="str">
        <f>Input!C454</f>
        <v>NGrid-NY</v>
      </c>
      <c r="F454">
        <f>Input!D454</f>
        <v>3010</v>
      </c>
      <c r="G454">
        <f>Input!E454</f>
        <v>1122211</v>
      </c>
      <c r="H454">
        <f>Input!F454</f>
        <v>208795</v>
      </c>
      <c r="I454">
        <f>Input!G454</f>
        <v>0</v>
      </c>
      <c r="J454">
        <f>Input!H454</f>
        <v>0</v>
      </c>
      <c r="K454">
        <f>Input!I454</f>
        <v>0</v>
      </c>
      <c r="L454">
        <f>Input!J454</f>
        <v>16427</v>
      </c>
      <c r="M454">
        <f>Input!K454</f>
        <v>4579</v>
      </c>
      <c r="N454" s="1">
        <f>Input!L454</f>
        <v>52001335.090000004</v>
      </c>
      <c r="O454" s="1">
        <f>Input!M454</f>
        <v>171258885</v>
      </c>
      <c r="P454" s="1">
        <f>Input!N454</f>
        <v>0</v>
      </c>
      <c r="Q454" s="1">
        <f>Input!O454</f>
        <v>0</v>
      </c>
      <c r="R454">
        <f>Input!P454</f>
        <v>46.34</v>
      </c>
      <c r="S454" s="1">
        <f>Input!Q454</f>
        <v>24834538</v>
      </c>
      <c r="T454" s="1">
        <f>Input!R454</f>
        <v>1124459.18</v>
      </c>
    </row>
    <row r="455" spans="1:20" x14ac:dyDescent="0.45">
      <c r="A455">
        <f t="shared" si="15"/>
        <v>202109</v>
      </c>
      <c r="B455">
        <f t="shared" si="14"/>
        <v>0</v>
      </c>
      <c r="C455">
        <f>Input!A455</f>
        <v>9</v>
      </c>
      <c r="D455">
        <f>Input!B455</f>
        <v>2021</v>
      </c>
      <c r="E455" t="str">
        <f>Input!C455</f>
        <v>PSEG</v>
      </c>
      <c r="F455" t="str">
        <f>Input!D455</f>
        <v>7497ps</v>
      </c>
      <c r="G455">
        <f>Input!E455</f>
        <v>1059499</v>
      </c>
      <c r="H455">
        <f>Input!F455</f>
        <v>111647</v>
      </c>
      <c r="I455">
        <f>Input!G455</f>
        <v>4710</v>
      </c>
      <c r="J455">
        <f>Input!H455</f>
        <v>0</v>
      </c>
      <c r="K455">
        <f>Input!I455</f>
        <v>0</v>
      </c>
      <c r="L455">
        <f>Input!J455</f>
        <v>28416</v>
      </c>
      <c r="M455">
        <f>Input!K455</f>
        <v>1008</v>
      </c>
      <c r="N455" s="1">
        <f>Input!L455</f>
        <v>258435157.19999999</v>
      </c>
      <c r="O455" s="1">
        <f>Input!M455</f>
        <v>140731812.59999999</v>
      </c>
      <c r="P455" s="1">
        <f>Input!N455</f>
        <v>8349708</v>
      </c>
      <c r="Q455" s="1">
        <f>Input!O455</f>
        <v>0</v>
      </c>
      <c r="R455">
        <f>Input!P455</f>
        <v>243.92</v>
      </c>
      <c r="S455" s="1">
        <f>Input!Q455</f>
        <v>42710977</v>
      </c>
      <c r="T455" s="1">
        <f>Input!R455</f>
        <v>1027599.16</v>
      </c>
    </row>
    <row r="456" spans="1:20" x14ac:dyDescent="0.45">
      <c r="A456">
        <f t="shared" si="15"/>
        <v>202112</v>
      </c>
      <c r="B456">
        <f t="shared" si="14"/>
        <v>0</v>
      </c>
      <c r="C456">
        <f>Input!A456</f>
        <v>12</v>
      </c>
      <c r="D456">
        <f>Input!B456</f>
        <v>2021</v>
      </c>
      <c r="E456" t="str">
        <f>Input!C456</f>
        <v>CE</v>
      </c>
      <c r="F456">
        <f>Input!D456</f>
        <v>1002</v>
      </c>
      <c r="G456">
        <f>Input!E456</f>
        <v>3017102</v>
      </c>
      <c r="H456">
        <f>Input!F456</f>
        <v>419309</v>
      </c>
      <c r="I456">
        <f>Input!G456</f>
        <v>128299</v>
      </c>
      <c r="J456">
        <f>Input!H456</f>
        <v>0</v>
      </c>
      <c r="K456">
        <f>Input!I456</f>
        <v>0</v>
      </c>
      <c r="L456">
        <f>Input!J456</f>
        <v>96400</v>
      </c>
      <c r="M456">
        <f>Input!K456</f>
        <v>7028</v>
      </c>
      <c r="N456" s="1">
        <f>Input!L456</f>
        <v>455119161.5</v>
      </c>
      <c r="O456" s="1">
        <f>Input!M456</f>
        <v>802076518.5</v>
      </c>
      <c r="P456" s="1">
        <f>Input!N456</f>
        <v>153174849.90000001</v>
      </c>
      <c r="Q456" s="1">
        <f>Input!O456</f>
        <v>0</v>
      </c>
      <c r="R456">
        <f>Input!P456</f>
        <v>150.85</v>
      </c>
      <c r="S456" s="1">
        <f>Input!Q456</f>
        <v>148170606.90000001</v>
      </c>
      <c r="T456" s="1">
        <f>Input!R456</f>
        <v>4158880.65</v>
      </c>
    </row>
    <row r="457" spans="1:20" x14ac:dyDescent="0.45">
      <c r="A457">
        <f t="shared" si="15"/>
        <v>202112</v>
      </c>
      <c r="B457">
        <f t="shared" si="14"/>
        <v>1</v>
      </c>
      <c r="C457">
        <f>Input!A457</f>
        <v>12</v>
      </c>
      <c r="D457">
        <f>Input!B457</f>
        <v>2021</v>
      </c>
      <c r="E457" t="str">
        <f>Input!C457</f>
        <v>NGrid-LI</v>
      </c>
      <c r="F457">
        <f>Input!D457</f>
        <v>1003</v>
      </c>
      <c r="G457">
        <f>Input!E457</f>
        <v>537850</v>
      </c>
      <c r="H457">
        <f>Input!F457</f>
        <v>46517</v>
      </c>
      <c r="I457">
        <f>Input!G457</f>
        <v>15640</v>
      </c>
      <c r="J457">
        <f>Input!H457</f>
        <v>0</v>
      </c>
      <c r="K457">
        <f>Input!I457</f>
        <v>0</v>
      </c>
      <c r="L457">
        <f>Input!J457</f>
        <v>7373</v>
      </c>
      <c r="M457">
        <f>Input!K457</f>
        <v>721</v>
      </c>
      <c r="N457" s="1">
        <f>Input!L457</f>
        <v>105273152.40000001</v>
      </c>
      <c r="O457" s="1">
        <f>Input!M457</f>
        <v>47666983</v>
      </c>
      <c r="P457" s="1">
        <f>Input!N457</f>
        <v>7554846</v>
      </c>
      <c r="Q457" s="1">
        <f>Input!O457</f>
        <v>0</v>
      </c>
      <c r="R457">
        <f>Input!P457</f>
        <v>195.73</v>
      </c>
      <c r="S457" s="1">
        <f>Input!Q457</f>
        <v>9757364</v>
      </c>
      <c r="T457" s="1">
        <f>Input!R457</f>
        <v>275738.75</v>
      </c>
    </row>
    <row r="458" spans="1:20" x14ac:dyDescent="0.45">
      <c r="A458">
        <f t="shared" si="15"/>
        <v>202112</v>
      </c>
      <c r="B458">
        <f t="shared" ref="B458:B521" si="16">IF(E458="Ngrid-LI",1,IF(E458="Ngrid-NY",1,IF(E458="NGrid-Upstate",1,0)))</f>
        <v>1</v>
      </c>
      <c r="C458">
        <f>Input!A458</f>
        <v>12</v>
      </c>
      <c r="D458">
        <f>Input!B458</f>
        <v>2021</v>
      </c>
      <c r="E458" t="str">
        <f>Input!C458</f>
        <v>NGrid-Upstate</v>
      </c>
      <c r="F458">
        <f>Input!D458</f>
        <v>1004</v>
      </c>
      <c r="G458">
        <f>Input!E458</f>
        <v>1492188</v>
      </c>
      <c r="H458">
        <f>Input!F458</f>
        <v>230784</v>
      </c>
      <c r="I458">
        <f>Input!G458</f>
        <v>54503</v>
      </c>
      <c r="J458">
        <f>Input!H458</f>
        <v>0</v>
      </c>
      <c r="K458">
        <f>Input!I458</f>
        <v>0</v>
      </c>
      <c r="L458">
        <f>Input!J458</f>
        <v>47342</v>
      </c>
      <c r="M458">
        <f>Input!K458</f>
        <v>5147</v>
      </c>
      <c r="N458" s="1">
        <f>Input!L458</f>
        <v>235669477.40000001</v>
      </c>
      <c r="O458" s="1">
        <f>Input!M458</f>
        <v>364907755</v>
      </c>
      <c r="P458" s="1">
        <f>Input!N458</f>
        <v>40909946</v>
      </c>
      <c r="Q458" s="1">
        <f>Input!O458</f>
        <v>0</v>
      </c>
      <c r="R458">
        <f>Input!P458</f>
        <v>157.94</v>
      </c>
      <c r="S458" s="1">
        <f>Input!Q458</f>
        <v>73286802</v>
      </c>
      <c r="T458" s="1">
        <f>Input!R458</f>
        <v>3978415.67</v>
      </c>
    </row>
    <row r="459" spans="1:20" x14ac:dyDescent="0.45">
      <c r="A459">
        <f t="shared" si="15"/>
        <v>202112</v>
      </c>
      <c r="B459">
        <f t="shared" si="16"/>
        <v>0</v>
      </c>
      <c r="C459">
        <f>Input!A459</f>
        <v>12</v>
      </c>
      <c r="D459">
        <f>Input!B459</f>
        <v>2021</v>
      </c>
      <c r="E459" t="str">
        <f>Input!C459</f>
        <v>OR</v>
      </c>
      <c r="F459">
        <f>Input!D459</f>
        <v>1006</v>
      </c>
      <c r="G459">
        <f>Input!E459</f>
        <v>207602</v>
      </c>
      <c r="H459">
        <f>Input!F459</f>
        <v>17606</v>
      </c>
      <c r="I459">
        <f>Input!G459</f>
        <v>12367</v>
      </c>
      <c r="J459">
        <f>Input!H459</f>
        <v>0</v>
      </c>
      <c r="K459">
        <f>Input!I459</f>
        <v>0</v>
      </c>
      <c r="L459">
        <f>Input!J459</f>
        <v>5285</v>
      </c>
      <c r="M459">
        <f>Input!K459</f>
        <v>20</v>
      </c>
      <c r="N459" s="1">
        <f>Input!L459</f>
        <v>54561950.640000001</v>
      </c>
      <c r="O459" s="1">
        <f>Input!M459</f>
        <v>23248294.620000001</v>
      </c>
      <c r="P459" s="1">
        <f>Input!N459</f>
        <v>6276331.8099999996</v>
      </c>
      <c r="Q459" s="1">
        <f>Input!O459</f>
        <v>0</v>
      </c>
      <c r="R459">
        <f>Input!P459</f>
        <v>262.82</v>
      </c>
      <c r="S459" s="1">
        <f>Input!Q459</f>
        <v>7300739.2699999996</v>
      </c>
      <c r="T459" s="1">
        <f>Input!R459</f>
        <v>125139.08</v>
      </c>
    </row>
    <row r="460" spans="1:20" x14ac:dyDescent="0.45">
      <c r="A460">
        <f t="shared" si="15"/>
        <v>202112</v>
      </c>
      <c r="B460">
        <f t="shared" si="16"/>
        <v>0</v>
      </c>
      <c r="C460">
        <f>Input!A460</f>
        <v>12</v>
      </c>
      <c r="D460">
        <f>Input!B460</f>
        <v>2021</v>
      </c>
      <c r="E460" t="str">
        <f>Input!C460</f>
        <v>NYSEG</v>
      </c>
      <c r="F460">
        <f>Input!D460</f>
        <v>1005</v>
      </c>
      <c r="G460">
        <f>Input!E460</f>
        <v>1029101</v>
      </c>
      <c r="H460">
        <f>Input!F460</f>
        <v>99677</v>
      </c>
      <c r="I460">
        <f>Input!G460</f>
        <v>64175</v>
      </c>
      <c r="J460">
        <f>Input!H460</f>
        <v>0</v>
      </c>
      <c r="K460">
        <f>Input!I460</f>
        <v>0</v>
      </c>
      <c r="L460">
        <f>Input!J460</f>
        <v>25718</v>
      </c>
      <c r="M460">
        <f>Input!K460</f>
        <v>2323</v>
      </c>
      <c r="N460" s="1">
        <f>Input!L460</f>
        <v>108682032.2</v>
      </c>
      <c r="O460" s="1">
        <f>Input!M460</f>
        <v>55877998.399999999</v>
      </c>
      <c r="P460" s="1">
        <f>Input!N460</f>
        <v>30184471.530000001</v>
      </c>
      <c r="Q460" s="1">
        <f>Input!O460</f>
        <v>0</v>
      </c>
      <c r="R460">
        <f>Input!P460</f>
        <v>105.61</v>
      </c>
      <c r="S460" s="1">
        <f>Input!Q460</f>
        <v>21457462.989999998</v>
      </c>
      <c r="T460" s="1">
        <f>Input!R460</f>
        <v>880944.62</v>
      </c>
    </row>
    <row r="461" spans="1:20" x14ac:dyDescent="0.45">
      <c r="A461">
        <f t="shared" si="15"/>
        <v>202112</v>
      </c>
      <c r="B461">
        <f t="shared" si="16"/>
        <v>0</v>
      </c>
      <c r="C461">
        <f>Input!A461</f>
        <v>12</v>
      </c>
      <c r="D461">
        <f>Input!B461</f>
        <v>2021</v>
      </c>
      <c r="E461" t="str">
        <f>Input!C461</f>
        <v>RG&amp;E</v>
      </c>
      <c r="F461">
        <f>Input!D461</f>
        <v>1007</v>
      </c>
      <c r="G461">
        <f>Input!E461</f>
        <v>646955</v>
      </c>
      <c r="H461">
        <f>Input!F461</f>
        <v>60314</v>
      </c>
      <c r="I461">
        <f>Input!G461</f>
        <v>34430</v>
      </c>
      <c r="J461">
        <f>Input!H461</f>
        <v>0</v>
      </c>
      <c r="K461">
        <f>Input!I461</f>
        <v>0</v>
      </c>
      <c r="L461">
        <f>Input!J461</f>
        <v>16731</v>
      </c>
      <c r="M461">
        <f>Input!K461</f>
        <v>1632</v>
      </c>
      <c r="N461" s="1">
        <f>Input!L461</f>
        <v>61028329.630000003</v>
      </c>
      <c r="O461" s="1">
        <f>Input!M461</f>
        <v>59433067.530000001</v>
      </c>
      <c r="P461" s="1">
        <f>Input!N461</f>
        <v>18468453.989999998</v>
      </c>
      <c r="Q461" s="1">
        <f>Input!O461</f>
        <v>0</v>
      </c>
      <c r="R461">
        <f>Input!P461</f>
        <v>94.33</v>
      </c>
      <c r="S461" s="1">
        <f>Input!Q461</f>
        <v>20455241.219999999</v>
      </c>
      <c r="T461" s="1">
        <f>Input!R461</f>
        <v>463516.8</v>
      </c>
    </row>
    <row r="462" spans="1:20" x14ac:dyDescent="0.45">
      <c r="A462">
        <f t="shared" si="15"/>
        <v>202112</v>
      </c>
      <c r="B462">
        <f t="shared" si="16"/>
        <v>0</v>
      </c>
      <c r="C462">
        <f>Input!A462</f>
        <v>12</v>
      </c>
      <c r="D462">
        <f>Input!B462</f>
        <v>2021</v>
      </c>
      <c r="E462" t="str">
        <f>Input!C462</f>
        <v>NFG</v>
      </c>
      <c r="F462">
        <f>Input!D462</f>
        <v>3120</v>
      </c>
      <c r="G462">
        <f>Input!E462</f>
        <v>510943</v>
      </c>
      <c r="H462">
        <f>Input!F462</f>
        <v>55833</v>
      </c>
      <c r="I462">
        <f>Input!G462</f>
        <v>12456</v>
      </c>
      <c r="J462">
        <f>Input!H462</f>
        <v>0</v>
      </c>
      <c r="K462">
        <f>Input!I462</f>
        <v>0</v>
      </c>
      <c r="L462">
        <f>Input!J462</f>
        <v>12294</v>
      </c>
      <c r="M462">
        <f>Input!K462</f>
        <v>2474</v>
      </c>
      <c r="N462" s="1">
        <f>Input!L462</f>
        <v>56229331</v>
      </c>
      <c r="O462" s="1">
        <f>Input!M462</f>
        <v>38658788</v>
      </c>
      <c r="P462" s="1">
        <f>Input!N462</f>
        <v>10457848</v>
      </c>
      <c r="Q462" s="1">
        <f>Input!O462</f>
        <v>0</v>
      </c>
      <c r="R462">
        <f>Input!P462</f>
        <v>110.05</v>
      </c>
      <c r="S462" s="1">
        <f>Input!Q462</f>
        <v>8509636</v>
      </c>
      <c r="T462" s="1">
        <f>Input!R462</f>
        <v>-116011</v>
      </c>
    </row>
    <row r="463" spans="1:20" x14ac:dyDescent="0.45">
      <c r="A463">
        <f t="shared" si="15"/>
        <v>202112</v>
      </c>
      <c r="B463">
        <f t="shared" si="16"/>
        <v>0</v>
      </c>
      <c r="C463">
        <f>Input!A463</f>
        <v>12</v>
      </c>
      <c r="D463">
        <f>Input!B463</f>
        <v>2021</v>
      </c>
      <c r="E463" t="str">
        <f>Input!C463</f>
        <v>CH</v>
      </c>
      <c r="F463">
        <f>Input!D463</f>
        <v>1001</v>
      </c>
      <c r="G463">
        <f>Input!E463</f>
        <v>289727</v>
      </c>
      <c r="H463">
        <f>Input!F463</f>
        <v>48228</v>
      </c>
      <c r="I463">
        <f>Input!G463</f>
        <v>0</v>
      </c>
      <c r="J463">
        <f>Input!H463</f>
        <v>0</v>
      </c>
      <c r="K463">
        <f>Input!I463</f>
        <v>0</v>
      </c>
      <c r="L463">
        <f>Input!J463</f>
        <v>5162</v>
      </c>
      <c r="M463">
        <f>Input!K463</f>
        <v>427</v>
      </c>
      <c r="N463" s="1">
        <f>Input!L463</f>
        <v>49710701</v>
      </c>
      <c r="O463" s="1">
        <f>Input!M463</f>
        <v>24764448</v>
      </c>
      <c r="P463" s="1">
        <f>Input!N463</f>
        <v>0</v>
      </c>
      <c r="Q463" s="1">
        <f>Input!O463</f>
        <v>0</v>
      </c>
      <c r="R463">
        <f>Input!P463</f>
        <v>171.58</v>
      </c>
      <c r="S463" s="1">
        <f>Input!Q463</f>
        <v>3824794</v>
      </c>
      <c r="T463" s="1">
        <f>Input!R463</f>
        <v>361474</v>
      </c>
    </row>
    <row r="464" spans="1:20" x14ac:dyDescent="0.45">
      <c r="A464">
        <f t="shared" si="15"/>
        <v>202112</v>
      </c>
      <c r="B464">
        <f t="shared" si="16"/>
        <v>0</v>
      </c>
      <c r="C464">
        <f>Input!A464</f>
        <v>12</v>
      </c>
      <c r="D464">
        <f>Input!B464</f>
        <v>2021</v>
      </c>
      <c r="E464" t="str">
        <f>Input!C464</f>
        <v>PSEG</v>
      </c>
      <c r="F464" t="str">
        <f>Input!D464</f>
        <v>7497ps</v>
      </c>
      <c r="G464">
        <f>Input!E464</f>
        <v>1059906</v>
      </c>
      <c r="H464">
        <f>Input!F464</f>
        <v>119247</v>
      </c>
      <c r="I464">
        <f>Input!G464</f>
        <v>4823</v>
      </c>
      <c r="J464">
        <f>Input!H464</f>
        <v>0</v>
      </c>
      <c r="K464">
        <f>Input!I464</f>
        <v>0</v>
      </c>
      <c r="L464">
        <f>Input!J464</f>
        <v>34735</v>
      </c>
      <c r="M464">
        <f>Input!K464</f>
        <v>1036</v>
      </c>
      <c r="N464" s="1">
        <f>Input!L464</f>
        <v>152170491.40000001</v>
      </c>
      <c r="O464" s="1">
        <f>Input!M464</f>
        <v>151937618.5</v>
      </c>
      <c r="P464" s="1">
        <f>Input!N464</f>
        <v>9911736</v>
      </c>
      <c r="Q464" s="1">
        <f>Input!O464</f>
        <v>0</v>
      </c>
      <c r="R464">
        <f>Input!P464</f>
        <v>143.57</v>
      </c>
      <c r="S464" s="1">
        <f>Input!Q464</f>
        <v>56469759</v>
      </c>
      <c r="T464" s="1">
        <f>Input!R464</f>
        <v>1068303</v>
      </c>
    </row>
    <row r="465" spans="1:20" x14ac:dyDescent="0.45">
      <c r="A465">
        <f t="shared" si="15"/>
        <v>202112</v>
      </c>
      <c r="B465">
        <f t="shared" si="16"/>
        <v>1</v>
      </c>
      <c r="C465">
        <f>Input!A465</f>
        <v>12</v>
      </c>
      <c r="D465">
        <f>Input!B465</f>
        <v>2021</v>
      </c>
      <c r="E465" t="str">
        <f>Input!C465</f>
        <v>NGrid-NY</v>
      </c>
      <c r="F465">
        <f>Input!D465</f>
        <v>3010</v>
      </c>
      <c r="G465">
        <f>Input!E465</f>
        <v>1119788</v>
      </c>
      <c r="H465">
        <f>Input!F465</f>
        <v>192477</v>
      </c>
      <c r="I465">
        <f>Input!G465</f>
        <v>112422</v>
      </c>
      <c r="J465">
        <f>Input!H465</f>
        <v>0</v>
      </c>
      <c r="K465">
        <f>Input!I465</f>
        <v>0</v>
      </c>
      <c r="L465">
        <f>Input!J465</f>
        <v>25499</v>
      </c>
      <c r="M465">
        <f>Input!K465</f>
        <v>4154</v>
      </c>
      <c r="N465" s="1">
        <f>Input!L465</f>
        <v>159173538.90000001</v>
      </c>
      <c r="O465" s="1">
        <f>Input!M465</f>
        <v>164325922</v>
      </c>
      <c r="P465" s="1">
        <f>Input!N465</f>
        <v>101226695</v>
      </c>
      <c r="Q465" s="1">
        <f>Input!O465</f>
        <v>0</v>
      </c>
      <c r="R465">
        <f>Input!P465</f>
        <v>142.15</v>
      </c>
      <c r="S465" s="1">
        <f>Input!Q465</f>
        <v>35195322</v>
      </c>
      <c r="T465" s="1">
        <f>Input!R465</f>
        <v>827567.17</v>
      </c>
    </row>
    <row r="466" spans="1:20" x14ac:dyDescent="0.45">
      <c r="A466">
        <f t="shared" si="15"/>
        <v>202203</v>
      </c>
      <c r="B466">
        <f t="shared" si="16"/>
        <v>0</v>
      </c>
      <c r="C466">
        <f>Input!A466</f>
        <v>3</v>
      </c>
      <c r="D466">
        <f>Input!B466</f>
        <v>2022</v>
      </c>
      <c r="E466" t="str">
        <f>Input!C466</f>
        <v>CE</v>
      </c>
      <c r="F466">
        <f>Input!D466</f>
        <v>1002</v>
      </c>
      <c r="G466">
        <f>Input!E466</f>
        <v>3028305</v>
      </c>
      <c r="H466">
        <f>Input!F466</f>
        <v>392587</v>
      </c>
      <c r="I466">
        <f>Input!G466</f>
        <v>282751</v>
      </c>
      <c r="J466">
        <f>Input!H466</f>
        <v>0</v>
      </c>
      <c r="K466">
        <f>Input!I466</f>
        <v>0</v>
      </c>
      <c r="L466">
        <f>Input!J466</f>
        <v>108411</v>
      </c>
      <c r="M466">
        <f>Input!K466</f>
        <v>6443</v>
      </c>
      <c r="N466" s="1">
        <f>Input!L466</f>
        <v>425957631.89999998</v>
      </c>
      <c r="O466" s="1">
        <f>Input!M466</f>
        <v>848737009.89999998</v>
      </c>
      <c r="P466" s="1">
        <f>Input!N466</f>
        <v>450776993.39999998</v>
      </c>
      <c r="Q466" s="1">
        <f>Input!O466</f>
        <v>0</v>
      </c>
      <c r="R466">
        <f>Input!P466</f>
        <v>140.66</v>
      </c>
      <c r="S466" s="1">
        <f>Input!Q466</f>
        <v>154297870.90000001</v>
      </c>
      <c r="T466" s="1">
        <f>Input!R466</f>
        <v>4421022.1900000004</v>
      </c>
    </row>
    <row r="467" spans="1:20" x14ac:dyDescent="0.45">
      <c r="A467">
        <f t="shared" si="15"/>
        <v>202203</v>
      </c>
      <c r="B467">
        <f t="shared" si="16"/>
        <v>1</v>
      </c>
      <c r="C467">
        <f>Input!A467</f>
        <v>3</v>
      </c>
      <c r="D467">
        <f>Input!B467</f>
        <v>2022</v>
      </c>
      <c r="E467" t="str">
        <f>Input!C467</f>
        <v>NGrid-LI</v>
      </c>
      <c r="F467">
        <f>Input!D467</f>
        <v>1003</v>
      </c>
      <c r="G467">
        <f>Input!E467</f>
        <v>538436</v>
      </c>
      <c r="H467">
        <f>Input!F467</f>
        <v>47074</v>
      </c>
      <c r="I467">
        <f>Input!G467</f>
        <v>18945</v>
      </c>
      <c r="J467">
        <f>Input!H467</f>
        <v>0</v>
      </c>
      <c r="K467">
        <f>Input!I467</f>
        <v>0</v>
      </c>
      <c r="L467">
        <f>Input!J467</f>
        <v>8936</v>
      </c>
      <c r="M467">
        <f>Input!K467</f>
        <v>719</v>
      </c>
      <c r="N467" s="1">
        <f>Input!L467</f>
        <v>119318160.59999999</v>
      </c>
      <c r="O467" s="1">
        <f>Input!M467</f>
        <v>54278816</v>
      </c>
      <c r="P467" s="1">
        <f>Input!N467</f>
        <v>11562123</v>
      </c>
      <c r="Q467" s="1">
        <f>Input!O467</f>
        <v>0</v>
      </c>
      <c r="R467">
        <f>Input!P467</f>
        <v>221.6</v>
      </c>
      <c r="S467" s="1">
        <f>Input!Q467</f>
        <v>12393652</v>
      </c>
      <c r="T467" s="1">
        <f>Input!R467</f>
        <v>377750.01</v>
      </c>
    </row>
    <row r="468" spans="1:20" x14ac:dyDescent="0.45">
      <c r="A468">
        <f t="shared" si="15"/>
        <v>202203</v>
      </c>
      <c r="B468">
        <f t="shared" si="16"/>
        <v>1</v>
      </c>
      <c r="C468">
        <f>Input!A468</f>
        <v>3</v>
      </c>
      <c r="D468">
        <f>Input!B468</f>
        <v>2022</v>
      </c>
      <c r="E468" t="str">
        <f>Input!C468</f>
        <v>NGrid-Upstate</v>
      </c>
      <c r="F468">
        <f>Input!D468</f>
        <v>1004</v>
      </c>
      <c r="G468">
        <f>Input!E468</f>
        <v>1504988</v>
      </c>
      <c r="H468">
        <f>Input!F468</f>
        <v>223717</v>
      </c>
      <c r="I468">
        <f>Input!G468</f>
        <v>63821</v>
      </c>
      <c r="J468">
        <f>Input!H468</f>
        <v>0</v>
      </c>
      <c r="K468">
        <f>Input!I468</f>
        <v>0</v>
      </c>
      <c r="L468">
        <f>Input!J468</f>
        <v>50093</v>
      </c>
      <c r="M468">
        <f>Input!K468</f>
        <v>4328</v>
      </c>
      <c r="N468" s="1">
        <f>Input!L468</f>
        <v>268534328.60000002</v>
      </c>
      <c r="O468" s="1">
        <f>Input!M468</f>
        <v>362344985</v>
      </c>
      <c r="P468" s="1">
        <f>Input!N468</f>
        <v>46444639</v>
      </c>
      <c r="Q468" s="1">
        <f>Input!O468</f>
        <v>0</v>
      </c>
      <c r="R468">
        <f>Input!P468</f>
        <v>178.43</v>
      </c>
      <c r="S468" s="1">
        <f>Input!Q468</f>
        <v>78311411</v>
      </c>
      <c r="T468" s="1">
        <f>Input!R468</f>
        <v>2748903.09</v>
      </c>
    </row>
    <row r="469" spans="1:20" x14ac:dyDescent="0.45">
      <c r="A469">
        <f t="shared" si="15"/>
        <v>202203</v>
      </c>
      <c r="B469">
        <f t="shared" si="16"/>
        <v>0</v>
      </c>
      <c r="C469">
        <f>Input!A469</f>
        <v>3</v>
      </c>
      <c r="D469">
        <f>Input!B469</f>
        <v>2022</v>
      </c>
      <c r="E469" t="str">
        <f>Input!C469</f>
        <v>OR</v>
      </c>
      <c r="F469">
        <f>Input!D469</f>
        <v>1006</v>
      </c>
      <c r="G469">
        <f>Input!E469</f>
        <v>208115</v>
      </c>
      <c r="H469">
        <f>Input!F469</f>
        <v>17856</v>
      </c>
      <c r="I469">
        <f>Input!G469</f>
        <v>14313</v>
      </c>
      <c r="J469">
        <f>Input!H469</f>
        <v>131</v>
      </c>
      <c r="K469">
        <f>Input!I469</f>
        <v>6.2945967374000003E-2</v>
      </c>
      <c r="L469">
        <f>Input!J469</f>
        <v>5929</v>
      </c>
      <c r="M469">
        <f>Input!K469</f>
        <v>44</v>
      </c>
      <c r="N469" s="1">
        <f>Input!L469</f>
        <v>57245523.859999999</v>
      </c>
      <c r="O469" s="1">
        <f>Input!M469</f>
        <v>23543443.550000001</v>
      </c>
      <c r="P469" s="1">
        <f>Input!N469</f>
        <v>9468622.9600000009</v>
      </c>
      <c r="Q469" s="1">
        <f>Input!O469</f>
        <v>899510.39</v>
      </c>
      <c r="R469">
        <f>Input!P469</f>
        <v>275.07</v>
      </c>
      <c r="S469" s="1">
        <f>Input!Q469</f>
        <v>8448746</v>
      </c>
      <c r="T469" s="1">
        <f>Input!R469</f>
        <v>284658.03999999998</v>
      </c>
    </row>
    <row r="470" spans="1:20" x14ac:dyDescent="0.45">
      <c r="A470">
        <f t="shared" si="15"/>
        <v>202203</v>
      </c>
      <c r="B470">
        <f t="shared" si="16"/>
        <v>0</v>
      </c>
      <c r="C470">
        <f>Input!A470</f>
        <v>3</v>
      </c>
      <c r="D470">
        <f>Input!B470</f>
        <v>2022</v>
      </c>
      <c r="E470" t="str">
        <f>Input!C470</f>
        <v>CH</v>
      </c>
      <c r="F470">
        <f>Input!D470</f>
        <v>1001</v>
      </c>
      <c r="G470">
        <f>Input!E470</f>
        <v>311221</v>
      </c>
      <c r="H470">
        <f>Input!F470</f>
        <v>45648</v>
      </c>
      <c r="I470">
        <f>Input!G470</f>
        <v>0</v>
      </c>
      <c r="J470">
        <f>Input!H470</f>
        <v>0</v>
      </c>
      <c r="K470">
        <f>Input!I470</f>
        <v>0</v>
      </c>
      <c r="L470">
        <f>Input!J470</f>
        <v>6401</v>
      </c>
      <c r="M470">
        <f>Input!K470</f>
        <v>130</v>
      </c>
      <c r="N470" s="1">
        <f>Input!L470</f>
        <v>81131803</v>
      </c>
      <c r="O470" s="1">
        <f>Input!M470</f>
        <v>33152308</v>
      </c>
      <c r="P470" s="1">
        <f>Input!N470</f>
        <v>0</v>
      </c>
      <c r="Q470" s="1">
        <f>Input!O470</f>
        <v>0</v>
      </c>
      <c r="R470">
        <f>Input!P470</f>
        <v>260.69</v>
      </c>
      <c r="S470" s="1">
        <f>Input!Q470</f>
        <v>3087914</v>
      </c>
      <c r="T470" s="1">
        <f>Input!R470</f>
        <v>204880</v>
      </c>
    </row>
    <row r="471" spans="1:20" x14ac:dyDescent="0.45">
      <c r="A471">
        <f t="shared" si="15"/>
        <v>202203</v>
      </c>
      <c r="B471">
        <f t="shared" si="16"/>
        <v>0</v>
      </c>
      <c r="C471">
        <f>Input!A471</f>
        <v>3</v>
      </c>
      <c r="D471">
        <f>Input!B471</f>
        <v>2022</v>
      </c>
      <c r="E471" t="str">
        <f>Input!C471</f>
        <v>NYSEG</v>
      </c>
      <c r="F471">
        <f>Input!D471</f>
        <v>1005</v>
      </c>
      <c r="G471">
        <f>Input!E471</f>
        <v>1028699</v>
      </c>
      <c r="H471">
        <f>Input!F471</f>
        <v>94300</v>
      </c>
      <c r="I471">
        <f>Input!G471</f>
        <v>90528</v>
      </c>
      <c r="J471">
        <f>Input!H471</f>
        <v>0</v>
      </c>
      <c r="K471">
        <f>Input!I471</f>
        <v>0</v>
      </c>
      <c r="L471">
        <f>Input!J471</f>
        <v>29148</v>
      </c>
      <c r="M471">
        <f>Input!K471</f>
        <v>2233</v>
      </c>
      <c r="N471" s="1">
        <f>Input!L471</f>
        <v>192105409.19999999</v>
      </c>
      <c r="O471" s="1">
        <f>Input!M471</f>
        <v>56869039.450000003</v>
      </c>
      <c r="P471" s="1">
        <f>Input!N471</f>
        <v>57922296.990000002</v>
      </c>
      <c r="Q471" s="1">
        <f>Input!O471</f>
        <v>0</v>
      </c>
      <c r="R471">
        <f>Input!P471</f>
        <v>186.75</v>
      </c>
      <c r="S471" s="1">
        <f>Input!Q471</f>
        <v>23405895.25</v>
      </c>
      <c r="T471" s="1">
        <f>Input!R471</f>
        <v>444397.38</v>
      </c>
    </row>
    <row r="472" spans="1:20" x14ac:dyDescent="0.45">
      <c r="A472">
        <f t="shared" si="15"/>
        <v>202203</v>
      </c>
      <c r="B472">
        <f t="shared" si="16"/>
        <v>0</v>
      </c>
      <c r="C472">
        <f>Input!A472</f>
        <v>3</v>
      </c>
      <c r="D472">
        <f>Input!B472</f>
        <v>2022</v>
      </c>
      <c r="E472" t="str">
        <f>Input!C472</f>
        <v>RG&amp;E</v>
      </c>
      <c r="F472">
        <f>Input!D472</f>
        <v>1007</v>
      </c>
      <c r="G472">
        <f>Input!E472</f>
        <v>647853</v>
      </c>
      <c r="H472">
        <f>Input!F472</f>
        <v>60117</v>
      </c>
      <c r="I472">
        <f>Input!G472</f>
        <v>52942</v>
      </c>
      <c r="J472">
        <f>Input!H472</f>
        <v>0</v>
      </c>
      <c r="K472">
        <f>Input!I472</f>
        <v>0</v>
      </c>
      <c r="L472">
        <f>Input!J472</f>
        <v>16704</v>
      </c>
      <c r="M472">
        <f>Input!K472</f>
        <v>1404</v>
      </c>
      <c r="N472" s="1">
        <f>Input!L472</f>
        <v>65845834.689999998</v>
      </c>
      <c r="O472" s="1">
        <f>Input!M472</f>
        <v>57381360.759999998</v>
      </c>
      <c r="P472" s="1">
        <f>Input!N472</f>
        <v>51929769.140000001</v>
      </c>
      <c r="Q472" s="1">
        <f>Input!O472</f>
        <v>0</v>
      </c>
      <c r="R472">
        <f>Input!P472</f>
        <v>101.64</v>
      </c>
      <c r="S472" s="1">
        <f>Input!Q472</f>
        <v>18632531.59</v>
      </c>
      <c r="T472" s="1">
        <f>Input!R472</f>
        <v>348704.73</v>
      </c>
    </row>
    <row r="473" spans="1:20" x14ac:dyDescent="0.45">
      <c r="A473">
        <f t="shared" si="15"/>
        <v>202203</v>
      </c>
      <c r="B473">
        <f t="shared" si="16"/>
        <v>0</v>
      </c>
      <c r="C473">
        <f>Input!A473</f>
        <v>3</v>
      </c>
      <c r="D473">
        <f>Input!B473</f>
        <v>2022</v>
      </c>
      <c r="E473" t="str">
        <f>Input!C473</f>
        <v>NFG</v>
      </c>
      <c r="F473">
        <f>Input!D473</f>
        <v>3120</v>
      </c>
      <c r="G473">
        <f>Input!E473</f>
        <v>512904</v>
      </c>
      <c r="H473">
        <f>Input!F473</f>
        <v>55541</v>
      </c>
      <c r="I473">
        <f>Input!G473</f>
        <v>31372</v>
      </c>
      <c r="J473">
        <f>Input!H473</f>
        <v>0</v>
      </c>
      <c r="K473">
        <f>Input!I473</f>
        <v>0</v>
      </c>
      <c r="L473">
        <f>Input!J473</f>
        <v>25322</v>
      </c>
      <c r="M473">
        <f>Input!K473</f>
        <v>2098</v>
      </c>
      <c r="N473" s="1">
        <f>Input!L473</f>
        <v>63783243</v>
      </c>
      <c r="O473" s="1">
        <f>Input!M473</f>
        <v>42409655</v>
      </c>
      <c r="P473" s="1">
        <f>Input!N473</f>
        <v>18275233</v>
      </c>
      <c r="Q473" s="1">
        <f>Input!O473</f>
        <v>0</v>
      </c>
      <c r="R473">
        <f>Input!P473</f>
        <v>124.36</v>
      </c>
      <c r="S473" s="1">
        <f>Input!Q473</f>
        <v>14585437</v>
      </c>
      <c r="T473" s="1">
        <f>Input!R473</f>
        <v>24131</v>
      </c>
    </row>
    <row r="474" spans="1:20" x14ac:dyDescent="0.45">
      <c r="A474">
        <f t="shared" si="15"/>
        <v>202203</v>
      </c>
      <c r="B474">
        <f t="shared" si="16"/>
        <v>1</v>
      </c>
      <c r="C474">
        <f>Input!A474</f>
        <v>3</v>
      </c>
      <c r="D474">
        <f>Input!B474</f>
        <v>2022</v>
      </c>
      <c r="E474" t="str">
        <f>Input!C474</f>
        <v>NGrid-NY</v>
      </c>
      <c r="F474">
        <f>Input!D474</f>
        <v>3010</v>
      </c>
      <c r="G474">
        <f>Input!E474</f>
        <v>1141806</v>
      </c>
      <c r="H474">
        <f>Input!F474</f>
        <v>189825</v>
      </c>
      <c r="I474">
        <f>Input!G474</f>
        <v>97232</v>
      </c>
      <c r="J474">
        <f>Input!H474</f>
        <v>0</v>
      </c>
      <c r="K474">
        <f>Input!I474</f>
        <v>0</v>
      </c>
      <c r="L474">
        <f>Input!J474</f>
        <v>31887</v>
      </c>
      <c r="M474">
        <f>Input!K474</f>
        <v>3850</v>
      </c>
      <c r="N474" s="1">
        <f>Input!L474</f>
        <v>194217478.90000001</v>
      </c>
      <c r="O474" s="1">
        <f>Input!M474</f>
        <v>187104027</v>
      </c>
      <c r="P474" s="1">
        <f>Input!N474</f>
        <v>104985302</v>
      </c>
      <c r="Q474" s="1">
        <f>Input!O474</f>
        <v>0</v>
      </c>
      <c r="R474">
        <f>Input!P474</f>
        <v>170.1</v>
      </c>
      <c r="S474" s="1">
        <f>Input!Q474</f>
        <v>43072589</v>
      </c>
      <c r="T474" s="1">
        <f>Input!R474</f>
        <v>-30496.41</v>
      </c>
    </row>
    <row r="475" spans="1:20" x14ac:dyDescent="0.45">
      <c r="A475">
        <f t="shared" si="15"/>
        <v>202203</v>
      </c>
      <c r="B475">
        <f t="shared" si="16"/>
        <v>0</v>
      </c>
      <c r="C475">
        <f>Input!A475</f>
        <v>3</v>
      </c>
      <c r="D475">
        <f>Input!B475</f>
        <v>2022</v>
      </c>
      <c r="E475" t="str">
        <f>Input!C475</f>
        <v>PSEG</v>
      </c>
      <c r="F475" t="str">
        <f>Input!D475</f>
        <v>7497ps</v>
      </c>
      <c r="G475">
        <f>Input!E475</f>
        <v>1059531</v>
      </c>
      <c r="H475">
        <f>Input!F475</f>
        <v>111101</v>
      </c>
      <c r="I475">
        <f>Input!G475</f>
        <v>6681</v>
      </c>
      <c r="J475">
        <f>Input!H475</f>
        <v>0</v>
      </c>
      <c r="K475">
        <f>Input!I475</f>
        <v>0</v>
      </c>
      <c r="L475">
        <f>Input!J475</f>
        <v>39135</v>
      </c>
      <c r="M475">
        <f>Input!K475</f>
        <v>1164</v>
      </c>
      <c r="N475" s="1">
        <f>Input!L475</f>
        <v>155831672</v>
      </c>
      <c r="O475" s="1">
        <f>Input!M475</f>
        <v>150451954</v>
      </c>
      <c r="P475" s="1">
        <f>Input!N475</f>
        <v>15926491</v>
      </c>
      <c r="Q475" s="1">
        <f>Input!O475</f>
        <v>0</v>
      </c>
      <c r="R475">
        <f>Input!P475</f>
        <v>147.08000000000001</v>
      </c>
      <c r="S475" s="1">
        <f>Input!Q475</f>
        <v>64400201</v>
      </c>
      <c r="T475" s="1">
        <f>Input!R475</f>
        <v>1405830</v>
      </c>
    </row>
    <row r="476" spans="1:20" x14ac:dyDescent="0.45">
      <c r="A476">
        <f t="shared" si="15"/>
        <v>202206</v>
      </c>
      <c r="B476">
        <f t="shared" si="16"/>
        <v>0</v>
      </c>
      <c r="C476">
        <f>Input!A476</f>
        <v>6</v>
      </c>
      <c r="D476">
        <f>Input!B476</f>
        <v>2022</v>
      </c>
      <c r="E476" t="str">
        <f>Input!C476</f>
        <v>PSEG</v>
      </c>
      <c r="F476" t="str">
        <f>Input!D476</f>
        <v>7497ps</v>
      </c>
      <c r="G476">
        <f>Input!E476</f>
        <v>1061913</v>
      </c>
      <c r="H476">
        <f>Input!F476</f>
        <v>119267</v>
      </c>
      <c r="I476">
        <f>Input!G476</f>
        <v>6768</v>
      </c>
      <c r="J476">
        <f>Input!H476</f>
        <v>0</v>
      </c>
      <c r="K476">
        <f>Input!I476</f>
        <v>0</v>
      </c>
      <c r="L476">
        <f>Input!J476</f>
        <v>37227</v>
      </c>
      <c r="M476">
        <f>Input!K476</f>
        <v>1138</v>
      </c>
      <c r="N476" s="1">
        <f>Input!L476</f>
        <v>193725153.30000001</v>
      </c>
      <c r="O476" s="1">
        <f>Input!M476</f>
        <v>159319955.59999999</v>
      </c>
      <c r="P476" s="1">
        <f>Input!N476</f>
        <v>13550433</v>
      </c>
      <c r="Q476" s="1">
        <f>Input!O476</f>
        <v>0</v>
      </c>
      <c r="R476">
        <f>Input!P476</f>
        <v>182.43</v>
      </c>
      <c r="S476" s="1">
        <f>Input!Q476</f>
        <v>63399646</v>
      </c>
      <c r="T476" s="1">
        <f>Input!R476</f>
        <v>1497192.06</v>
      </c>
    </row>
    <row r="477" spans="1:20" x14ac:dyDescent="0.45">
      <c r="A477">
        <f t="shared" si="15"/>
        <v>202206</v>
      </c>
      <c r="B477">
        <f t="shared" si="16"/>
        <v>0</v>
      </c>
      <c r="C477">
        <f>Input!A477</f>
        <v>6</v>
      </c>
      <c r="D477">
        <f>Input!B477</f>
        <v>2022</v>
      </c>
      <c r="E477" t="str">
        <f>Input!C477</f>
        <v>CE</v>
      </c>
      <c r="F477">
        <f>Input!D477</f>
        <v>1002</v>
      </c>
      <c r="G477">
        <f>Input!E477</f>
        <v>3033885</v>
      </c>
      <c r="H477">
        <f>Input!F477</f>
        <v>387709</v>
      </c>
      <c r="I477">
        <f>Input!G477</f>
        <v>141622</v>
      </c>
      <c r="J477">
        <f>Input!H477</f>
        <v>0</v>
      </c>
      <c r="K477">
        <f>Input!I477</f>
        <v>0</v>
      </c>
      <c r="L477">
        <f>Input!J477</f>
        <v>116593</v>
      </c>
      <c r="M477">
        <f>Input!K477</f>
        <v>7848</v>
      </c>
      <c r="N477" s="1">
        <f>Input!L477</f>
        <v>439750132.69999999</v>
      </c>
      <c r="O477" s="1">
        <f>Input!M477</f>
        <v>837792139.60000002</v>
      </c>
      <c r="P477" s="1">
        <f>Input!N477</f>
        <v>101287949.90000001</v>
      </c>
      <c r="Q477" s="1">
        <f>Input!O477</f>
        <v>0</v>
      </c>
      <c r="R477">
        <f>Input!P477</f>
        <v>144.94999999999999</v>
      </c>
      <c r="S477" s="1">
        <f>Input!Q477</f>
        <v>164118573.80000001</v>
      </c>
      <c r="T477" s="1">
        <f>Input!R477</f>
        <v>5684628.1299999999</v>
      </c>
    </row>
    <row r="478" spans="1:20" x14ac:dyDescent="0.45">
      <c r="A478">
        <f t="shared" si="15"/>
        <v>202206</v>
      </c>
      <c r="B478">
        <f t="shared" si="16"/>
        <v>1</v>
      </c>
      <c r="C478">
        <f>Input!A478</f>
        <v>6</v>
      </c>
      <c r="D478">
        <f>Input!B478</f>
        <v>2022</v>
      </c>
      <c r="E478" t="str">
        <f>Input!C478</f>
        <v>NGrid-LI</v>
      </c>
      <c r="F478">
        <f>Input!D478</f>
        <v>1003</v>
      </c>
      <c r="G478">
        <f>Input!E478</f>
        <v>538663</v>
      </c>
      <c r="H478">
        <f>Input!F478</f>
        <v>54862</v>
      </c>
      <c r="I478">
        <f>Input!G478</f>
        <v>16898</v>
      </c>
      <c r="J478">
        <f>Input!H478</f>
        <v>0</v>
      </c>
      <c r="K478">
        <f>Input!I478</f>
        <v>0</v>
      </c>
      <c r="L478">
        <f>Input!J478</f>
        <v>7877</v>
      </c>
      <c r="M478">
        <f>Input!K478</f>
        <v>744</v>
      </c>
      <c r="N478" s="1">
        <f>Input!L478</f>
        <v>48750293.100000001</v>
      </c>
      <c r="O478" s="1">
        <f>Input!M478</f>
        <v>76166030</v>
      </c>
      <c r="P478" s="1">
        <f>Input!N478</f>
        <v>10834963</v>
      </c>
      <c r="Q478" s="1">
        <f>Input!O478</f>
        <v>0</v>
      </c>
      <c r="R478">
        <f>Input!P478</f>
        <v>90.5</v>
      </c>
      <c r="S478" s="1">
        <f>Input!Q478</f>
        <v>10609495</v>
      </c>
      <c r="T478" s="1">
        <f>Input!R478</f>
        <v>557967.21</v>
      </c>
    </row>
    <row r="479" spans="1:20" x14ac:dyDescent="0.45">
      <c r="A479">
        <f t="shared" si="15"/>
        <v>202206</v>
      </c>
      <c r="B479">
        <f t="shared" si="16"/>
        <v>1</v>
      </c>
      <c r="C479">
        <f>Input!A479</f>
        <v>6</v>
      </c>
      <c r="D479">
        <f>Input!B479</f>
        <v>2022</v>
      </c>
      <c r="E479" t="str">
        <f>Input!C479</f>
        <v>NGrid-Upstate</v>
      </c>
      <c r="F479">
        <f>Input!D479</f>
        <v>1004</v>
      </c>
      <c r="G479">
        <f>Input!E479</f>
        <v>1513489</v>
      </c>
      <c r="H479">
        <f>Input!F479</f>
        <v>240430</v>
      </c>
      <c r="I479">
        <f>Input!G479</f>
        <v>62029</v>
      </c>
      <c r="J479">
        <f>Input!H479</f>
        <v>4505</v>
      </c>
      <c r="K479">
        <f>Input!I479</f>
        <v>0.29765660668799998</v>
      </c>
      <c r="L479">
        <f>Input!J479</f>
        <v>48020</v>
      </c>
      <c r="M479">
        <f>Input!K479</f>
        <v>4813</v>
      </c>
      <c r="N479" s="1">
        <f>Input!L479</f>
        <v>167507241.5</v>
      </c>
      <c r="O479" s="1">
        <f>Input!M479</f>
        <v>386988378</v>
      </c>
      <c r="P479" s="1">
        <f>Input!N479</f>
        <v>54727810</v>
      </c>
      <c r="Q479" s="1">
        <f>Input!O479</f>
        <v>16634774</v>
      </c>
      <c r="R479">
        <f>Input!P479</f>
        <v>110.68</v>
      </c>
      <c r="S479" s="1">
        <f>Input!Q479</f>
        <v>80230983</v>
      </c>
      <c r="T479" s="1">
        <f>Input!R479</f>
        <v>4895017.43</v>
      </c>
    </row>
    <row r="480" spans="1:20" x14ac:dyDescent="0.45">
      <c r="A480">
        <f t="shared" si="15"/>
        <v>202206</v>
      </c>
      <c r="B480">
        <f t="shared" si="16"/>
        <v>0</v>
      </c>
      <c r="C480">
        <f>Input!A480</f>
        <v>6</v>
      </c>
      <c r="D480">
        <f>Input!B480</f>
        <v>2022</v>
      </c>
      <c r="E480" t="str">
        <f>Input!C480</f>
        <v>OR</v>
      </c>
      <c r="F480">
        <f>Input!D480</f>
        <v>1006</v>
      </c>
      <c r="G480">
        <f>Input!E480</f>
        <v>208170</v>
      </c>
      <c r="H480">
        <f>Input!F480</f>
        <v>19238</v>
      </c>
      <c r="I480">
        <f>Input!G480</f>
        <v>15643</v>
      </c>
      <c r="J480">
        <f>Input!H480</f>
        <v>87</v>
      </c>
      <c r="K480">
        <f>Input!I480</f>
        <v>4.1792765528E-2</v>
      </c>
      <c r="L480">
        <f>Input!J480</f>
        <v>5759</v>
      </c>
      <c r="M480">
        <f>Input!K480</f>
        <v>234</v>
      </c>
      <c r="N480" s="1">
        <f>Input!L480</f>
        <v>43283146.719999999</v>
      </c>
      <c r="O480" s="1">
        <f>Input!M480</f>
        <v>24799767.739999998</v>
      </c>
      <c r="P480" s="1">
        <f>Input!N480</f>
        <v>9977531.8900000006</v>
      </c>
      <c r="Q480" s="1">
        <f>Input!O480</f>
        <v>628711.73</v>
      </c>
      <c r="R480">
        <f>Input!P480</f>
        <v>207.92</v>
      </c>
      <c r="S480" s="1">
        <f>Input!Q480</f>
        <v>8211482.7699999996</v>
      </c>
      <c r="T480" s="1">
        <f>Input!R480</f>
        <v>570313.64</v>
      </c>
    </row>
    <row r="481" spans="1:20" x14ac:dyDescent="0.45">
      <c r="A481">
        <f t="shared" si="15"/>
        <v>202206</v>
      </c>
      <c r="B481">
        <f t="shared" si="16"/>
        <v>0</v>
      </c>
      <c r="C481">
        <f>Input!A481</f>
        <v>6</v>
      </c>
      <c r="D481">
        <f>Input!B481</f>
        <v>2022</v>
      </c>
      <c r="E481" t="str">
        <f>Input!C481</f>
        <v>CH</v>
      </c>
      <c r="F481">
        <f>Input!D481</f>
        <v>1001</v>
      </c>
      <c r="G481">
        <f>Input!E481</f>
        <v>271054</v>
      </c>
      <c r="H481">
        <f>Input!F481</f>
        <v>60188</v>
      </c>
      <c r="I481">
        <f>Input!G481</f>
        <v>0</v>
      </c>
      <c r="J481">
        <f>Input!H481</f>
        <v>0</v>
      </c>
      <c r="K481">
        <f>Input!I481</f>
        <v>0</v>
      </c>
      <c r="L481">
        <f>Input!J481</f>
        <v>8183</v>
      </c>
      <c r="M481">
        <f>Input!K481</f>
        <v>862</v>
      </c>
      <c r="N481" s="1">
        <f>Input!L481</f>
        <v>35209563.07</v>
      </c>
      <c r="O481" s="1">
        <f>Input!M481</f>
        <v>59718799.369999997</v>
      </c>
      <c r="P481" s="1">
        <f>Input!N481</f>
        <v>0</v>
      </c>
      <c r="Q481" s="1">
        <f>Input!O481</f>
        <v>0</v>
      </c>
      <c r="R481">
        <f>Input!P481</f>
        <v>129.9</v>
      </c>
      <c r="S481" s="1">
        <f>Input!Q481</f>
        <v>4808923.21</v>
      </c>
      <c r="T481" s="1">
        <f>Input!R481</f>
        <v>1357996.99</v>
      </c>
    </row>
    <row r="482" spans="1:20" x14ac:dyDescent="0.45">
      <c r="A482">
        <f t="shared" si="15"/>
        <v>202206</v>
      </c>
      <c r="B482">
        <f t="shared" si="16"/>
        <v>0</v>
      </c>
      <c r="C482">
        <f>Input!A482</f>
        <v>6</v>
      </c>
      <c r="D482">
        <f>Input!B482</f>
        <v>2022</v>
      </c>
      <c r="E482" t="str">
        <f>Input!C482</f>
        <v>NYSEG</v>
      </c>
      <c r="F482">
        <f>Input!D482</f>
        <v>1005</v>
      </c>
      <c r="G482">
        <f>Input!E482</f>
        <v>1029995</v>
      </c>
      <c r="H482">
        <f>Input!F482</f>
        <v>108363</v>
      </c>
      <c r="I482">
        <f>Input!G482</f>
        <v>73491</v>
      </c>
      <c r="J482">
        <f>Input!H482</f>
        <v>1574</v>
      </c>
      <c r="K482">
        <f>Input!I482</f>
        <v>0.152816275807</v>
      </c>
      <c r="L482">
        <f>Input!J482</f>
        <v>35658</v>
      </c>
      <c r="M482">
        <f>Input!K482</f>
        <v>2645</v>
      </c>
      <c r="N482" s="1">
        <f>Input!L482</f>
        <v>82765708.849999994</v>
      </c>
      <c r="O482" s="1">
        <f>Input!M482</f>
        <v>74015138.260000005</v>
      </c>
      <c r="P482" s="1">
        <f>Input!N482</f>
        <v>37206963.899999999</v>
      </c>
      <c r="Q482" s="1">
        <f>Input!O482</f>
        <v>4143829.39</v>
      </c>
      <c r="R482">
        <f>Input!P482</f>
        <v>80.36</v>
      </c>
      <c r="S482" s="1">
        <f>Input!Q482</f>
        <v>30879927.32</v>
      </c>
      <c r="T482" s="1">
        <f>Input!R482</f>
        <v>1020968.79</v>
      </c>
    </row>
    <row r="483" spans="1:20" x14ac:dyDescent="0.45">
      <c r="A483">
        <f t="shared" si="15"/>
        <v>202206</v>
      </c>
      <c r="B483">
        <f t="shared" si="16"/>
        <v>0</v>
      </c>
      <c r="C483">
        <f>Input!A483</f>
        <v>6</v>
      </c>
      <c r="D483">
        <f>Input!B483</f>
        <v>2022</v>
      </c>
      <c r="E483" t="str">
        <f>Input!C483</f>
        <v>RG&amp;E</v>
      </c>
      <c r="F483">
        <f>Input!D483</f>
        <v>1007</v>
      </c>
      <c r="G483">
        <f>Input!E483</f>
        <v>648052</v>
      </c>
      <c r="H483">
        <f>Input!F483</f>
        <v>69270</v>
      </c>
      <c r="I483">
        <f>Input!G483</f>
        <v>40189</v>
      </c>
      <c r="J483">
        <f>Input!H483</f>
        <v>397</v>
      </c>
      <c r="K483">
        <f>Input!I483</f>
        <v>6.1260516130999997E-2</v>
      </c>
      <c r="L483">
        <f>Input!J483</f>
        <v>19692</v>
      </c>
      <c r="M483">
        <f>Input!K483</f>
        <v>1413</v>
      </c>
      <c r="N483" s="1">
        <f>Input!L483</f>
        <v>62482977.82</v>
      </c>
      <c r="O483" s="1">
        <f>Input!M483</f>
        <v>66568107.600000001</v>
      </c>
      <c r="P483" s="1">
        <f>Input!N483</f>
        <v>26075291.039999999</v>
      </c>
      <c r="Q483" s="1">
        <f>Input!O483</f>
        <v>1449967.43</v>
      </c>
      <c r="R483">
        <f>Input!P483</f>
        <v>96.42</v>
      </c>
      <c r="S483" s="1">
        <f>Input!Q483</f>
        <v>21623167.809999999</v>
      </c>
      <c r="T483" s="1">
        <f>Input!R483</f>
        <v>1027839.66</v>
      </c>
    </row>
    <row r="484" spans="1:20" x14ac:dyDescent="0.45">
      <c r="A484">
        <f t="shared" si="15"/>
        <v>202206</v>
      </c>
      <c r="B484">
        <f t="shared" si="16"/>
        <v>0</v>
      </c>
      <c r="C484">
        <f>Input!A484</f>
        <v>6</v>
      </c>
      <c r="D484">
        <f>Input!B484</f>
        <v>2022</v>
      </c>
      <c r="E484" t="str">
        <f>Input!C484</f>
        <v>NFG</v>
      </c>
      <c r="F484">
        <f>Input!D484</f>
        <v>3120</v>
      </c>
      <c r="G484">
        <f>Input!E484</f>
        <v>512872</v>
      </c>
      <c r="H484">
        <f>Input!F484</f>
        <v>63288</v>
      </c>
      <c r="I484">
        <f>Input!G484</f>
        <v>29364</v>
      </c>
      <c r="J484">
        <f>Input!H484</f>
        <v>4383</v>
      </c>
      <c r="K484">
        <f>Input!I484</f>
        <v>0.85459919823999997</v>
      </c>
      <c r="L484">
        <f>Input!J484</f>
        <v>33042</v>
      </c>
      <c r="M484">
        <f>Input!K484</f>
        <v>1997</v>
      </c>
      <c r="N484" s="1">
        <f>Input!L484</f>
        <v>24881933</v>
      </c>
      <c r="O484" s="1">
        <f>Input!M484</f>
        <v>43815542</v>
      </c>
      <c r="P484" s="1">
        <f>Input!N484</f>
        <v>21190064</v>
      </c>
      <c r="Q484" s="1">
        <f>Input!O484</f>
        <v>6579647</v>
      </c>
      <c r="R484">
        <f>Input!P484</f>
        <v>48.51</v>
      </c>
      <c r="S484" s="1">
        <f>Input!Q484</f>
        <v>25865653</v>
      </c>
      <c r="T484" s="1">
        <f>Input!R484</f>
        <v>320919</v>
      </c>
    </row>
    <row r="485" spans="1:20" x14ac:dyDescent="0.45">
      <c r="A485">
        <f t="shared" si="15"/>
        <v>202206</v>
      </c>
      <c r="B485">
        <f t="shared" si="16"/>
        <v>1</v>
      </c>
      <c r="C485">
        <f>Input!A485</f>
        <v>6</v>
      </c>
      <c r="D485">
        <f>Input!B485</f>
        <v>2022</v>
      </c>
      <c r="E485" t="str">
        <f>Input!C485</f>
        <v>NGrid-NY</v>
      </c>
      <c r="F485">
        <f>Input!D485</f>
        <v>3010</v>
      </c>
      <c r="G485">
        <f>Input!E485</f>
        <v>1112024</v>
      </c>
      <c r="H485">
        <f>Input!F485</f>
        <v>198540</v>
      </c>
      <c r="I485">
        <f>Input!G485</f>
        <v>98020</v>
      </c>
      <c r="J485">
        <f>Input!H485</f>
        <v>800</v>
      </c>
      <c r="K485">
        <f>Input!I485</f>
        <v>7.1940893362000005E-2</v>
      </c>
      <c r="L485">
        <f>Input!J485</f>
        <v>30967</v>
      </c>
      <c r="M485">
        <f>Input!K485</f>
        <v>4277</v>
      </c>
      <c r="N485" s="1">
        <f>Input!L485</f>
        <v>70918789.140000001</v>
      </c>
      <c r="O485" s="1">
        <f>Input!M485</f>
        <v>216548726</v>
      </c>
      <c r="P485" s="1">
        <f>Input!N485</f>
        <v>112700020</v>
      </c>
      <c r="Q485" s="1">
        <f>Input!O485</f>
        <v>1653598</v>
      </c>
      <c r="R485">
        <f>Input!P485</f>
        <v>63.77</v>
      </c>
      <c r="S485" s="1">
        <f>Input!Q485</f>
        <v>42015255</v>
      </c>
      <c r="T485" s="1">
        <f>Input!R485</f>
        <v>2029561.91</v>
      </c>
    </row>
    <row r="486" spans="1:20" x14ac:dyDescent="0.45">
      <c r="A486">
        <f t="shared" si="15"/>
        <v>202209</v>
      </c>
      <c r="B486">
        <f t="shared" si="16"/>
        <v>0</v>
      </c>
      <c r="C486">
        <f>Input!A486</f>
        <v>9</v>
      </c>
      <c r="D486">
        <f>Input!B486</f>
        <v>2022</v>
      </c>
      <c r="E486" t="str">
        <f>Input!C486</f>
        <v>PSEG</v>
      </c>
      <c r="F486" t="str">
        <f>Input!D486</f>
        <v>7497ps</v>
      </c>
      <c r="G486">
        <f>Input!E486</f>
        <v>1064558</v>
      </c>
      <c r="H486">
        <f>Input!F486</f>
        <v>119248</v>
      </c>
      <c r="I486">
        <f>Input!G486</f>
        <v>8183</v>
      </c>
      <c r="J486">
        <f>Input!H486</f>
        <v>5673</v>
      </c>
      <c r="K486">
        <f>Input!I486</f>
        <v>0.53289722119399996</v>
      </c>
      <c r="L486">
        <f>Input!J486</f>
        <v>50136</v>
      </c>
      <c r="M486">
        <f>Input!K486</f>
        <v>1259</v>
      </c>
      <c r="N486" s="1">
        <f>Input!L486</f>
        <v>307017089.69999999</v>
      </c>
      <c r="O486" s="1">
        <f>Input!M486</f>
        <v>134633135</v>
      </c>
      <c r="P486" s="1">
        <f>Input!N486</f>
        <v>19477187</v>
      </c>
      <c r="Q486" s="1">
        <f>Input!O486</f>
        <v>15672643.779999999</v>
      </c>
      <c r="R486">
        <f>Input!P486</f>
        <v>288.39999999999998</v>
      </c>
      <c r="S486" s="1">
        <f>Input!Q486</f>
        <v>112728330</v>
      </c>
      <c r="T486" s="1">
        <f>Input!R486</f>
        <v>1831850.31</v>
      </c>
    </row>
    <row r="487" spans="1:20" x14ac:dyDescent="0.45">
      <c r="A487">
        <f t="shared" si="15"/>
        <v>202209</v>
      </c>
      <c r="B487">
        <f t="shared" si="16"/>
        <v>0</v>
      </c>
      <c r="C487">
        <f>Input!A487</f>
        <v>9</v>
      </c>
      <c r="D487">
        <f>Input!B487</f>
        <v>2022</v>
      </c>
      <c r="E487" t="str">
        <f>Input!C487</f>
        <v>CE</v>
      </c>
      <c r="F487">
        <f>Input!D487</f>
        <v>1002</v>
      </c>
      <c r="G487">
        <f>Input!E487</f>
        <v>3056522</v>
      </c>
      <c r="H487">
        <f>Input!F487</f>
        <v>392984</v>
      </c>
      <c r="I487">
        <f>Input!G487</f>
        <v>171781</v>
      </c>
      <c r="J487">
        <f>Input!H487</f>
        <v>0</v>
      </c>
      <c r="K487">
        <f>Input!I487</f>
        <v>0</v>
      </c>
      <c r="L487">
        <f>Input!J487</f>
        <v>126498</v>
      </c>
      <c r="M487">
        <f>Input!K487</f>
        <v>6854</v>
      </c>
      <c r="N487" s="1">
        <f>Input!L487</f>
        <v>478089420</v>
      </c>
      <c r="O487" s="1">
        <f>Input!M487</f>
        <v>621740418</v>
      </c>
      <c r="P487" s="1">
        <f>Input!N487</f>
        <v>108709108.5</v>
      </c>
      <c r="Q487" s="1">
        <f>Input!O487</f>
        <v>0</v>
      </c>
      <c r="R487">
        <f>Input!P487</f>
        <v>156.41999999999999</v>
      </c>
      <c r="S487" s="1">
        <f>Input!Q487</f>
        <v>133392138.8</v>
      </c>
      <c r="T487" s="1">
        <f>Input!R487</f>
        <v>-36058962.450000003</v>
      </c>
    </row>
    <row r="488" spans="1:20" x14ac:dyDescent="0.45">
      <c r="A488">
        <f t="shared" si="15"/>
        <v>202209</v>
      </c>
      <c r="B488">
        <f t="shared" si="16"/>
        <v>1</v>
      </c>
      <c r="C488">
        <f>Input!A488</f>
        <v>9</v>
      </c>
      <c r="D488">
        <f>Input!B488</f>
        <v>2022</v>
      </c>
      <c r="E488" t="str">
        <f>Input!C488</f>
        <v>NGrid-LI</v>
      </c>
      <c r="F488">
        <f>Input!D488</f>
        <v>1003</v>
      </c>
      <c r="G488">
        <f>Input!E488</f>
        <v>539470</v>
      </c>
      <c r="H488">
        <f>Input!F488</f>
        <v>52587</v>
      </c>
      <c r="I488">
        <f>Input!G488</f>
        <v>13524</v>
      </c>
      <c r="J488">
        <f>Input!H488</f>
        <v>796</v>
      </c>
      <c r="K488">
        <f>Input!I488</f>
        <v>0.147552227186</v>
      </c>
      <c r="L488">
        <f>Input!J488</f>
        <v>8700</v>
      </c>
      <c r="M488">
        <f>Input!K488</f>
        <v>750</v>
      </c>
      <c r="N488" s="1">
        <f>Input!L488</f>
        <v>42398049.670000002</v>
      </c>
      <c r="O488" s="1">
        <f>Input!M488</f>
        <v>57254176.020000003</v>
      </c>
      <c r="P488" s="1">
        <f>Input!N488</f>
        <v>8904149</v>
      </c>
      <c r="Q488" s="1">
        <f>Input!O488</f>
        <v>1999500</v>
      </c>
      <c r="R488">
        <f>Input!P488</f>
        <v>78.59</v>
      </c>
      <c r="S488" s="1">
        <f>Input!Q488</f>
        <v>13097568</v>
      </c>
      <c r="T488" s="1">
        <f>Input!R488</f>
        <v>485038.44</v>
      </c>
    </row>
    <row r="489" spans="1:20" x14ac:dyDescent="0.45">
      <c r="A489">
        <f t="shared" si="15"/>
        <v>202209</v>
      </c>
      <c r="B489">
        <f t="shared" si="16"/>
        <v>1</v>
      </c>
      <c r="C489">
        <f>Input!A489</f>
        <v>9</v>
      </c>
      <c r="D489">
        <f>Input!B489</f>
        <v>2022</v>
      </c>
      <c r="E489" t="str">
        <f>Input!C489</f>
        <v>NGrid-Upstate</v>
      </c>
      <c r="F489">
        <f>Input!D489</f>
        <v>1004</v>
      </c>
      <c r="G489">
        <f>Input!E489</f>
        <v>1529646</v>
      </c>
      <c r="H489">
        <f>Input!F489</f>
        <v>239718</v>
      </c>
      <c r="I489">
        <f>Input!G489</f>
        <v>75295</v>
      </c>
      <c r="J489">
        <f>Input!H489</f>
        <v>4925</v>
      </c>
      <c r="K489">
        <f>Input!I489</f>
        <v>0.321969919838</v>
      </c>
      <c r="L489">
        <f>Input!J489</f>
        <v>50627</v>
      </c>
      <c r="M489">
        <f>Input!K489</f>
        <v>6281</v>
      </c>
      <c r="N489" s="1">
        <f>Input!L489</f>
        <v>245471866.5</v>
      </c>
      <c r="O489" s="1">
        <f>Input!M489</f>
        <v>283589881.10000002</v>
      </c>
      <c r="P489" s="1">
        <f>Input!N489</f>
        <v>53904124</v>
      </c>
      <c r="Q489" s="1">
        <f>Input!O489</f>
        <v>11741844</v>
      </c>
      <c r="R489">
        <f>Input!P489</f>
        <v>160.47999999999999</v>
      </c>
      <c r="S489" s="1">
        <f>Input!Q489</f>
        <v>72682743</v>
      </c>
      <c r="T489" s="1">
        <f>Input!R489</f>
        <v>8411364.3699999992</v>
      </c>
    </row>
    <row r="490" spans="1:20" x14ac:dyDescent="0.45">
      <c r="A490">
        <f t="shared" si="15"/>
        <v>202209</v>
      </c>
      <c r="B490">
        <f t="shared" si="16"/>
        <v>0</v>
      </c>
      <c r="C490">
        <f>Input!A490</f>
        <v>9</v>
      </c>
      <c r="D490">
        <f>Input!B490</f>
        <v>2022</v>
      </c>
      <c r="E490" t="str">
        <f>Input!C490</f>
        <v>OR</v>
      </c>
      <c r="F490">
        <f>Input!D490</f>
        <v>1006</v>
      </c>
      <c r="G490">
        <f>Input!E490</f>
        <v>208895</v>
      </c>
      <c r="H490">
        <f>Input!F490</f>
        <v>16879</v>
      </c>
      <c r="I490">
        <f>Input!G490</f>
        <v>16383</v>
      </c>
      <c r="J490">
        <f>Input!H490</f>
        <v>1248</v>
      </c>
      <c r="K490">
        <f>Input!I490</f>
        <v>0.59742933052500002</v>
      </c>
      <c r="L490">
        <f>Input!J490</f>
        <v>7267</v>
      </c>
      <c r="M490">
        <f>Input!K490</f>
        <v>102</v>
      </c>
      <c r="N490" s="1">
        <f>Input!L490</f>
        <v>55030178.75</v>
      </c>
      <c r="O490" s="1">
        <f>Input!M490</f>
        <v>17360453.73</v>
      </c>
      <c r="P490" s="1">
        <f>Input!N490</f>
        <v>10308198.67</v>
      </c>
      <c r="Q490" s="1">
        <f>Input!O490</f>
        <v>2471927.21</v>
      </c>
      <c r="R490">
        <f>Input!P490</f>
        <v>263.43</v>
      </c>
      <c r="S490" s="1">
        <f>Input!Q490</f>
        <v>10738776.73</v>
      </c>
      <c r="T490" s="1">
        <f>Input!R490</f>
        <v>334982.55</v>
      </c>
    </row>
    <row r="491" spans="1:20" x14ac:dyDescent="0.45">
      <c r="A491">
        <f t="shared" si="15"/>
        <v>202209</v>
      </c>
      <c r="B491">
        <f t="shared" si="16"/>
        <v>0</v>
      </c>
      <c r="C491">
        <f>Input!A491</f>
        <v>9</v>
      </c>
      <c r="D491">
        <f>Input!B491</f>
        <v>2022</v>
      </c>
      <c r="E491" t="str">
        <f>Input!C491</f>
        <v>CH</v>
      </c>
      <c r="F491">
        <f>Input!D491</f>
        <v>1001</v>
      </c>
      <c r="G491">
        <f>Input!E491</f>
        <v>250805</v>
      </c>
      <c r="H491">
        <f>Input!F491</f>
        <v>57892</v>
      </c>
      <c r="I491">
        <f>Input!G491</f>
        <v>0</v>
      </c>
      <c r="J491">
        <f>Input!H491</f>
        <v>0</v>
      </c>
      <c r="K491">
        <f>Input!I491</f>
        <v>0</v>
      </c>
      <c r="L491">
        <f>Input!J491</f>
        <v>5433</v>
      </c>
      <c r="M491">
        <f>Input!K491</f>
        <v>972</v>
      </c>
      <c r="N491" s="1">
        <f>Input!L491</f>
        <v>43326794.920000002</v>
      </c>
      <c r="O491" s="1">
        <f>Input!M491</f>
        <v>62114234.359999999</v>
      </c>
      <c r="P491" s="1">
        <f>Input!N491</f>
        <v>0</v>
      </c>
      <c r="Q491" s="1">
        <f>Input!O491</f>
        <v>0</v>
      </c>
      <c r="R491">
        <f>Input!P491</f>
        <v>172.75</v>
      </c>
      <c r="S491" s="1">
        <f>Input!Q491</f>
        <v>9326115.4499999993</v>
      </c>
      <c r="T491" s="1">
        <f>Input!R491</f>
        <v>1557401.49</v>
      </c>
    </row>
    <row r="492" spans="1:20" x14ac:dyDescent="0.45">
      <c r="A492">
        <f t="shared" si="15"/>
        <v>202209</v>
      </c>
      <c r="B492">
        <f t="shared" si="16"/>
        <v>0</v>
      </c>
      <c r="C492">
        <f>Input!A492</f>
        <v>9</v>
      </c>
      <c r="D492">
        <f>Input!B492</f>
        <v>2022</v>
      </c>
      <c r="E492" t="str">
        <f>Input!C492</f>
        <v>NYSEG</v>
      </c>
      <c r="F492">
        <f>Input!D492</f>
        <v>1005</v>
      </c>
      <c r="G492">
        <f>Input!E492</f>
        <v>1030732</v>
      </c>
      <c r="H492">
        <f>Input!F492</f>
        <v>110514</v>
      </c>
      <c r="I492">
        <f>Input!G492</f>
        <v>78564</v>
      </c>
      <c r="J492">
        <f>Input!H492</f>
        <v>64</v>
      </c>
      <c r="K492">
        <f>Input!I492</f>
        <v>6.2091794960000002E-3</v>
      </c>
      <c r="L492">
        <f>Input!J492</f>
        <v>34637</v>
      </c>
      <c r="M492">
        <f>Input!K492</f>
        <v>3134</v>
      </c>
      <c r="N492" s="1">
        <f>Input!L492</f>
        <v>102802236.09999999</v>
      </c>
      <c r="O492" s="1">
        <f>Input!M492</f>
        <v>59527136.229999997</v>
      </c>
      <c r="P492" s="1">
        <f>Input!N492</f>
        <v>44026141.850000001</v>
      </c>
      <c r="Q492" s="1">
        <f>Input!O492</f>
        <v>156392.32999999999</v>
      </c>
      <c r="R492">
        <f>Input!P492</f>
        <v>99.74</v>
      </c>
      <c r="S492" s="1">
        <f>Input!Q492</f>
        <v>27172440.18</v>
      </c>
      <c r="T492" s="1">
        <f>Input!R492</f>
        <v>3068931.55</v>
      </c>
    </row>
    <row r="493" spans="1:20" x14ac:dyDescent="0.45">
      <c r="A493">
        <f t="shared" si="15"/>
        <v>202209</v>
      </c>
      <c r="B493">
        <f t="shared" si="16"/>
        <v>0</v>
      </c>
      <c r="C493">
        <f>Input!A493</f>
        <v>9</v>
      </c>
      <c r="D493">
        <f>Input!B493</f>
        <v>2022</v>
      </c>
      <c r="E493" t="str">
        <f>Input!C493</f>
        <v>RG&amp;E</v>
      </c>
      <c r="F493">
        <f>Input!D493</f>
        <v>1007</v>
      </c>
      <c r="G493">
        <f>Input!E493</f>
        <v>648803</v>
      </c>
      <c r="H493">
        <f>Input!F493</f>
        <v>73388</v>
      </c>
      <c r="I493">
        <f>Input!G493</f>
        <v>42200</v>
      </c>
      <c r="J493">
        <f>Input!H493</f>
        <v>26</v>
      </c>
      <c r="K493">
        <f>Input!I493</f>
        <v>4.0073797439999998E-3</v>
      </c>
      <c r="L493">
        <f>Input!J493</f>
        <v>18886</v>
      </c>
      <c r="M493">
        <f>Input!K493</f>
        <v>1642</v>
      </c>
      <c r="N493" s="1">
        <f>Input!L493</f>
        <v>53490077.960000001</v>
      </c>
      <c r="O493" s="1">
        <f>Input!M493</f>
        <v>47658980</v>
      </c>
      <c r="P493" s="1">
        <f>Input!N493</f>
        <v>34409722.229999997</v>
      </c>
      <c r="Q493" s="1">
        <f>Input!O493</f>
        <v>49291.61</v>
      </c>
      <c r="R493">
        <f>Input!P493</f>
        <v>82.44</v>
      </c>
      <c r="S493" s="1">
        <f>Input!Q493</f>
        <v>17573753.359999999</v>
      </c>
      <c r="T493" s="1">
        <f>Input!R493</f>
        <v>2016222.05</v>
      </c>
    </row>
    <row r="494" spans="1:20" x14ac:dyDescent="0.45">
      <c r="A494">
        <f t="shared" si="15"/>
        <v>202209</v>
      </c>
      <c r="B494">
        <f t="shared" si="16"/>
        <v>0</v>
      </c>
      <c r="C494">
        <f>Input!A494</f>
        <v>9</v>
      </c>
      <c r="D494">
        <f>Input!B494</f>
        <v>2022</v>
      </c>
      <c r="E494" t="str">
        <f>Input!C494</f>
        <v>NFG</v>
      </c>
      <c r="F494">
        <f>Input!D494</f>
        <v>3120</v>
      </c>
      <c r="G494">
        <f>Input!E494</f>
        <v>507947</v>
      </c>
      <c r="H494">
        <f>Input!F494</f>
        <v>64236</v>
      </c>
      <c r="I494">
        <f>Input!G494</f>
        <v>11382</v>
      </c>
      <c r="J494">
        <f>Input!H494</f>
        <v>1187</v>
      </c>
      <c r="K494">
        <f>Input!I494</f>
        <v>0.23368579792800001</v>
      </c>
      <c r="L494">
        <f>Input!J494</f>
        <v>23969</v>
      </c>
      <c r="M494">
        <f>Input!K494</f>
        <v>1930</v>
      </c>
      <c r="N494" s="1">
        <f>Input!L494</f>
        <v>21284661</v>
      </c>
      <c r="O494" s="1">
        <f>Input!M494</f>
        <v>33350147</v>
      </c>
      <c r="P494" s="1">
        <f>Input!N494</f>
        <v>8483122</v>
      </c>
      <c r="Q494" s="1">
        <f>Input!O494</f>
        <v>2534395</v>
      </c>
      <c r="R494">
        <f>Input!P494</f>
        <v>41.9</v>
      </c>
      <c r="S494" s="1">
        <f>Input!Q494</f>
        <v>19028420</v>
      </c>
      <c r="T494" s="1">
        <f>Input!R494</f>
        <v>347522</v>
      </c>
    </row>
    <row r="495" spans="1:20" x14ac:dyDescent="0.45">
      <c r="A495">
        <f t="shared" si="15"/>
        <v>202209</v>
      </c>
      <c r="B495">
        <f t="shared" si="16"/>
        <v>1</v>
      </c>
      <c r="C495">
        <f>Input!A495</f>
        <v>9</v>
      </c>
      <c r="D495">
        <f>Input!B495</f>
        <v>2022</v>
      </c>
      <c r="E495" t="str">
        <f>Input!C495</f>
        <v>NGrid-NY</v>
      </c>
      <c r="F495">
        <f>Input!D495</f>
        <v>3010</v>
      </c>
      <c r="G495">
        <f>Input!E495</f>
        <v>1151443</v>
      </c>
      <c r="H495">
        <f>Input!F495</f>
        <v>185531</v>
      </c>
      <c r="I495">
        <f>Input!G495</f>
        <v>88096</v>
      </c>
      <c r="J495">
        <f>Input!H495</f>
        <v>654</v>
      </c>
      <c r="K495">
        <f>Input!I495</f>
        <v>5.6798295704000003E-2</v>
      </c>
      <c r="L495">
        <f>Input!J495</f>
        <v>32130</v>
      </c>
      <c r="M495">
        <f>Input!K495</f>
        <v>4357</v>
      </c>
      <c r="N495" s="1">
        <f>Input!L495</f>
        <v>62078032.390000001</v>
      </c>
      <c r="O495" s="1">
        <f>Input!M495</f>
        <v>161311317</v>
      </c>
      <c r="P495" s="1">
        <f>Input!N495</f>
        <v>98490803</v>
      </c>
      <c r="Q495" s="1">
        <f>Input!O495</f>
        <v>1762714</v>
      </c>
      <c r="R495">
        <f>Input!P495</f>
        <v>53.91</v>
      </c>
      <c r="S495" s="1">
        <f>Input!Q495</f>
        <v>49902529</v>
      </c>
      <c r="T495" s="1">
        <f>Input!R495</f>
        <v>1990978.33</v>
      </c>
    </row>
    <row r="496" spans="1:20" x14ac:dyDescent="0.45">
      <c r="A496">
        <f t="shared" si="15"/>
        <v>202212</v>
      </c>
      <c r="B496">
        <f t="shared" si="16"/>
        <v>0</v>
      </c>
      <c r="C496">
        <f>Input!A496</f>
        <v>12</v>
      </c>
      <c r="D496">
        <f>Input!B496</f>
        <v>2022</v>
      </c>
      <c r="E496" t="str">
        <f>Input!C496</f>
        <v>PSEG</v>
      </c>
      <c r="F496" t="str">
        <f>Input!D496</f>
        <v>7497ps</v>
      </c>
      <c r="G496">
        <f>Input!E496</f>
        <v>1064411</v>
      </c>
      <c r="H496">
        <f>Input!F496</f>
        <v>126457</v>
      </c>
      <c r="I496">
        <f>Input!G496</f>
        <v>9921</v>
      </c>
      <c r="J496">
        <f>Input!H496</f>
        <v>936</v>
      </c>
      <c r="K496">
        <f>Input!I496</f>
        <v>8.7935957068999995E-2</v>
      </c>
      <c r="L496">
        <f>Input!J496</f>
        <v>55041</v>
      </c>
      <c r="M496">
        <f>Input!K496</f>
        <v>1402</v>
      </c>
      <c r="N496" s="1">
        <f>Input!L496</f>
        <v>164705636.80000001</v>
      </c>
      <c r="O496" s="1">
        <f>Input!M496</f>
        <v>134846565.69999999</v>
      </c>
      <c r="P496" s="1">
        <f>Input!N496</f>
        <v>20963293</v>
      </c>
      <c r="Q496" s="1">
        <f>Input!O496</f>
        <v>3469018.99</v>
      </c>
      <c r="R496">
        <f>Input!P496</f>
        <v>154.74</v>
      </c>
      <c r="S496" s="1">
        <f>Input!Q496</f>
        <v>107345981</v>
      </c>
      <c r="T496" s="1">
        <f>Input!R496</f>
        <v>1822663.48</v>
      </c>
    </row>
    <row r="497" spans="1:20" x14ac:dyDescent="0.45">
      <c r="A497">
        <f t="shared" si="15"/>
        <v>202212</v>
      </c>
      <c r="B497">
        <f t="shared" si="16"/>
        <v>0</v>
      </c>
      <c r="C497">
        <f>Input!A497</f>
        <v>12</v>
      </c>
      <c r="D497">
        <f>Input!B497</f>
        <v>2022</v>
      </c>
      <c r="E497" t="str">
        <f>Input!C497</f>
        <v>CE</v>
      </c>
      <c r="F497">
        <f>Input!D497</f>
        <v>1002</v>
      </c>
      <c r="G497">
        <f>Input!E497</f>
        <v>3065707</v>
      </c>
      <c r="H497">
        <f>Input!F497</f>
        <v>439340</v>
      </c>
      <c r="I497">
        <f>Input!G497</f>
        <v>152464</v>
      </c>
      <c r="J497">
        <f>Input!H497</f>
        <v>3015</v>
      </c>
      <c r="K497">
        <f>Input!I497</f>
        <v>9.8345993273000004E-2</v>
      </c>
      <c r="L497">
        <f>Input!J497</f>
        <v>131050</v>
      </c>
      <c r="M497">
        <f>Input!K497</f>
        <v>8076</v>
      </c>
      <c r="N497" s="1">
        <f>Input!L497</f>
        <v>569226065.70000005</v>
      </c>
      <c r="O497" s="1">
        <f>Input!M497</f>
        <v>673050012</v>
      </c>
      <c r="P497" s="1">
        <f>Input!N497</f>
        <v>101858605.3</v>
      </c>
      <c r="Q497" s="1">
        <f>Input!O497</f>
        <v>9424557.3399999999</v>
      </c>
      <c r="R497">
        <f>Input!P497</f>
        <v>185.68</v>
      </c>
      <c r="S497" s="1">
        <f>Input!Q497</f>
        <v>151942540.5</v>
      </c>
      <c r="T497" s="1">
        <f>Input!R497</f>
        <v>5575450.4400000004</v>
      </c>
    </row>
    <row r="498" spans="1:20" x14ac:dyDescent="0.45">
      <c r="A498">
        <f t="shared" si="15"/>
        <v>202212</v>
      </c>
      <c r="B498">
        <f t="shared" si="16"/>
        <v>1</v>
      </c>
      <c r="C498">
        <f>Input!A498</f>
        <v>12</v>
      </c>
      <c r="D498">
        <f>Input!B498</f>
        <v>2022</v>
      </c>
      <c r="E498" t="str">
        <f>Input!C498</f>
        <v>NGrid-LI</v>
      </c>
      <c r="F498">
        <f>Input!D498</f>
        <v>1003</v>
      </c>
      <c r="G498">
        <f>Input!E498</f>
        <v>545370</v>
      </c>
      <c r="H498">
        <f>Input!F498</f>
        <v>46648</v>
      </c>
      <c r="I498">
        <f>Input!G498</f>
        <v>14917</v>
      </c>
      <c r="J498">
        <f>Input!H498</f>
        <v>30</v>
      </c>
      <c r="K498">
        <f>Input!I498</f>
        <v>5.5008526319999997E-3</v>
      </c>
      <c r="L498">
        <f>Input!J498</f>
        <v>8271</v>
      </c>
      <c r="M498">
        <f>Input!K498</f>
        <v>1088</v>
      </c>
      <c r="N498" s="1">
        <f>Input!L498</f>
        <v>122388708.8</v>
      </c>
      <c r="O498" s="1">
        <f>Input!M498</f>
        <v>48646286.170000002</v>
      </c>
      <c r="P498" s="1">
        <f>Input!N498</f>
        <v>10053168</v>
      </c>
      <c r="Q498" s="1">
        <f>Input!O498</f>
        <v>56485</v>
      </c>
      <c r="R498">
        <f>Input!P498</f>
        <v>224.41</v>
      </c>
      <c r="S498" s="1">
        <f>Input!Q498</f>
        <v>12062227</v>
      </c>
      <c r="T498" s="1">
        <f>Input!R498</f>
        <v>1238710.8600000001</v>
      </c>
    </row>
    <row r="499" spans="1:20" x14ac:dyDescent="0.45">
      <c r="A499">
        <f t="shared" si="15"/>
        <v>202212</v>
      </c>
      <c r="B499">
        <f t="shared" si="16"/>
        <v>1</v>
      </c>
      <c r="C499">
        <f>Input!A499</f>
        <v>12</v>
      </c>
      <c r="D499">
        <f>Input!B499</f>
        <v>2022</v>
      </c>
      <c r="E499" t="str">
        <f>Input!C499</f>
        <v>NGrid-Upstate</v>
      </c>
      <c r="F499">
        <f>Input!D499</f>
        <v>1004</v>
      </c>
      <c r="G499">
        <f>Input!E499</f>
        <v>1489812</v>
      </c>
      <c r="H499">
        <f>Input!F499</f>
        <v>245260</v>
      </c>
      <c r="I499">
        <f>Input!G499</f>
        <v>54967</v>
      </c>
      <c r="J499">
        <f>Input!H499</f>
        <v>30</v>
      </c>
      <c r="K499">
        <f>Input!I499</f>
        <v>2.0136768930000002E-3</v>
      </c>
      <c r="L499">
        <f>Input!J499</f>
        <v>47611</v>
      </c>
      <c r="M499">
        <f>Input!K499</f>
        <v>6489</v>
      </c>
      <c r="N499" s="1">
        <f>Input!L499</f>
        <v>235027372.19999999</v>
      </c>
      <c r="O499" s="1">
        <f>Input!M499</f>
        <v>289431844.10000002</v>
      </c>
      <c r="P499" s="1">
        <f>Input!N499</f>
        <v>40758181</v>
      </c>
      <c r="Q499" s="1">
        <f>Input!O499</f>
        <v>85579</v>
      </c>
      <c r="R499">
        <f>Input!P499</f>
        <v>157.76</v>
      </c>
      <c r="S499" s="1">
        <f>Input!Q499</f>
        <v>62317238</v>
      </c>
      <c r="T499" s="1">
        <f>Input!R499</f>
        <v>7245149.9100000001</v>
      </c>
    </row>
    <row r="500" spans="1:20" x14ac:dyDescent="0.45">
      <c r="A500">
        <f t="shared" si="15"/>
        <v>202212</v>
      </c>
      <c r="B500">
        <f t="shared" si="16"/>
        <v>0</v>
      </c>
      <c r="C500">
        <f>Input!A500</f>
        <v>12</v>
      </c>
      <c r="D500">
        <f>Input!B500</f>
        <v>2022</v>
      </c>
      <c r="E500" t="str">
        <f>Input!C500</f>
        <v>OR</v>
      </c>
      <c r="F500">
        <f>Input!D500</f>
        <v>1006</v>
      </c>
      <c r="G500">
        <f>Input!E500</f>
        <v>209049</v>
      </c>
      <c r="H500">
        <f>Input!F500</f>
        <v>18749</v>
      </c>
      <c r="I500">
        <f>Input!G500</f>
        <v>14105</v>
      </c>
      <c r="J500">
        <f>Input!H500</f>
        <v>390</v>
      </c>
      <c r="K500">
        <f>Input!I500</f>
        <v>0.18655913206999999</v>
      </c>
      <c r="L500">
        <f>Input!J500</f>
        <v>7786</v>
      </c>
      <c r="M500">
        <f>Input!K500</f>
        <v>232</v>
      </c>
      <c r="N500" s="1">
        <f>Input!L500</f>
        <v>59971492.240000002</v>
      </c>
      <c r="O500" s="1">
        <f>Input!M500</f>
        <v>18300337.530000001</v>
      </c>
      <c r="P500" s="1">
        <f>Input!N500</f>
        <v>8676780.3399999999</v>
      </c>
      <c r="Q500" s="1">
        <f>Input!O500</f>
        <v>712261.75</v>
      </c>
      <c r="R500">
        <f>Input!P500</f>
        <v>286.88</v>
      </c>
      <c r="S500" s="1">
        <f>Input!Q500</f>
        <v>11255960.470000001</v>
      </c>
      <c r="T500" s="1">
        <f>Input!R500</f>
        <v>471874.06</v>
      </c>
    </row>
    <row r="501" spans="1:20" x14ac:dyDescent="0.45">
      <c r="A501">
        <f t="shared" si="15"/>
        <v>202212</v>
      </c>
      <c r="B501">
        <f t="shared" si="16"/>
        <v>0</v>
      </c>
      <c r="C501">
        <f>Input!A501</f>
        <v>12</v>
      </c>
      <c r="D501">
        <f>Input!B501</f>
        <v>2022</v>
      </c>
      <c r="E501" t="str">
        <f>Input!C501</f>
        <v>NYSEG</v>
      </c>
      <c r="F501">
        <f>Input!D501</f>
        <v>1005</v>
      </c>
      <c r="G501">
        <f>Input!E501</f>
        <v>1030748</v>
      </c>
      <c r="H501">
        <f>Input!F501</f>
        <v>115108</v>
      </c>
      <c r="I501">
        <f>Input!G501</f>
        <v>68862</v>
      </c>
      <c r="J501">
        <f>Input!H501</f>
        <v>3</v>
      </c>
      <c r="K501">
        <f>Input!I501</f>
        <v>2.9105077100000001E-4</v>
      </c>
      <c r="L501">
        <f>Input!J501</f>
        <v>36795</v>
      </c>
      <c r="M501">
        <f>Input!K501</f>
        <v>2602</v>
      </c>
      <c r="N501" s="1">
        <f>Input!L501</f>
        <v>123960336.90000001</v>
      </c>
      <c r="O501" s="1">
        <f>Input!M501</f>
        <v>66694535.960000001</v>
      </c>
      <c r="P501" s="1">
        <f>Input!N501</f>
        <v>30761229.23</v>
      </c>
      <c r="Q501" s="1">
        <f>Input!O501</f>
        <v>1812.35</v>
      </c>
      <c r="R501">
        <f>Input!P501</f>
        <v>120.26</v>
      </c>
      <c r="S501" s="1">
        <f>Input!Q501</f>
        <v>25827215.82</v>
      </c>
      <c r="T501" s="1">
        <f>Input!R501</f>
        <v>1191898.3700000001</v>
      </c>
    </row>
    <row r="502" spans="1:20" x14ac:dyDescent="0.45">
      <c r="A502">
        <f t="shared" si="15"/>
        <v>202212</v>
      </c>
      <c r="B502">
        <f t="shared" si="16"/>
        <v>0</v>
      </c>
      <c r="C502">
        <f>Input!A502</f>
        <v>12</v>
      </c>
      <c r="D502">
        <f>Input!B502</f>
        <v>2022</v>
      </c>
      <c r="E502" t="str">
        <f>Input!C502</f>
        <v>RG&amp;E</v>
      </c>
      <c r="F502">
        <f>Input!D502</f>
        <v>1007</v>
      </c>
      <c r="G502">
        <f>Input!E502</f>
        <v>649710</v>
      </c>
      <c r="H502">
        <f>Input!F502</f>
        <v>68122</v>
      </c>
      <c r="I502">
        <f>Input!G502</f>
        <v>41584</v>
      </c>
      <c r="J502">
        <f>Input!H502</f>
        <v>0</v>
      </c>
      <c r="K502">
        <f>Input!I502</f>
        <v>0</v>
      </c>
      <c r="L502">
        <f>Input!J502</f>
        <v>20890</v>
      </c>
      <c r="M502">
        <f>Input!K502</f>
        <v>2108</v>
      </c>
      <c r="N502" s="1">
        <f>Input!L502</f>
        <v>72793040.280000001</v>
      </c>
      <c r="O502" s="1">
        <f>Input!M502</f>
        <v>53071713.409999996</v>
      </c>
      <c r="P502" s="1">
        <f>Input!N502</f>
        <v>24491556.41</v>
      </c>
      <c r="Q502" s="1">
        <f>Input!O502</f>
        <v>0</v>
      </c>
      <c r="R502">
        <f>Input!P502</f>
        <v>112.04</v>
      </c>
      <c r="S502" s="1">
        <f>Input!Q502</f>
        <v>17231834.449999999</v>
      </c>
      <c r="T502" s="1">
        <f>Input!R502</f>
        <v>1258473.8700000001</v>
      </c>
    </row>
    <row r="503" spans="1:20" x14ac:dyDescent="0.45">
      <c r="A503">
        <f t="shared" si="15"/>
        <v>202212</v>
      </c>
      <c r="B503">
        <f t="shared" si="16"/>
        <v>0</v>
      </c>
      <c r="C503">
        <f>Input!A503</f>
        <v>12</v>
      </c>
      <c r="D503">
        <f>Input!B503</f>
        <v>2022</v>
      </c>
      <c r="E503" t="str">
        <f>Input!C503</f>
        <v>NFG</v>
      </c>
      <c r="F503">
        <f>Input!D503</f>
        <v>3120</v>
      </c>
      <c r="G503">
        <f>Input!E503</f>
        <v>511549</v>
      </c>
      <c r="H503">
        <f>Input!F503</f>
        <v>60167</v>
      </c>
      <c r="I503">
        <f>Input!G503</f>
        <v>14174</v>
      </c>
      <c r="J503">
        <f>Input!H503</f>
        <v>0</v>
      </c>
      <c r="K503">
        <f>Input!I503</f>
        <v>0</v>
      </c>
      <c r="L503">
        <f>Input!J503</f>
        <v>16856</v>
      </c>
      <c r="M503">
        <f>Input!K503</f>
        <v>1666</v>
      </c>
      <c r="N503" s="1">
        <f>Input!L503</f>
        <v>72700755</v>
      </c>
      <c r="O503" s="1">
        <f>Input!M503</f>
        <v>36485097</v>
      </c>
      <c r="P503" s="1">
        <f>Input!N503</f>
        <v>9237091</v>
      </c>
      <c r="Q503" s="1">
        <f>Input!O503</f>
        <v>0</v>
      </c>
      <c r="R503">
        <f>Input!P503</f>
        <v>142.12</v>
      </c>
      <c r="S503" s="1">
        <f>Input!Q503</f>
        <v>12986705</v>
      </c>
      <c r="T503" s="1">
        <f>Input!R503</f>
        <v>357560</v>
      </c>
    </row>
    <row r="504" spans="1:20" x14ac:dyDescent="0.45">
      <c r="A504">
        <f t="shared" si="15"/>
        <v>202212</v>
      </c>
      <c r="B504">
        <f t="shared" si="16"/>
        <v>0</v>
      </c>
      <c r="C504">
        <f>Input!A504</f>
        <v>12</v>
      </c>
      <c r="D504">
        <f>Input!B504</f>
        <v>2022</v>
      </c>
      <c r="E504" t="str">
        <f>Input!C504</f>
        <v>CH</v>
      </c>
      <c r="F504">
        <f>Input!D504</f>
        <v>1001</v>
      </c>
      <c r="G504">
        <f>Input!E504</f>
        <v>275374</v>
      </c>
      <c r="H504">
        <f>Input!F504</f>
        <v>63183</v>
      </c>
      <c r="I504">
        <f>Input!G504</f>
        <v>0</v>
      </c>
      <c r="J504">
        <f>Input!H504</f>
        <v>0</v>
      </c>
      <c r="K504">
        <f>Input!I504</f>
        <v>0</v>
      </c>
      <c r="L504">
        <f>Input!J504</f>
        <v>8515</v>
      </c>
      <c r="M504">
        <f>Input!K504</f>
        <v>1078</v>
      </c>
      <c r="N504" s="1">
        <f>Input!L504</f>
        <v>62948567.210000001</v>
      </c>
      <c r="O504" s="1">
        <f>Input!M504</f>
        <v>74957191.739999995</v>
      </c>
      <c r="P504" s="1">
        <f>Input!N504</f>
        <v>0</v>
      </c>
      <c r="Q504" s="1">
        <f>Input!O504</f>
        <v>0</v>
      </c>
      <c r="R504">
        <f>Input!P504</f>
        <v>228.59</v>
      </c>
      <c r="S504" s="1">
        <f>Input!Q504</f>
        <v>14315230.24</v>
      </c>
      <c r="T504" s="1">
        <f>Input!R504</f>
        <v>1242585.9099999999</v>
      </c>
    </row>
    <row r="505" spans="1:20" x14ac:dyDescent="0.45">
      <c r="A505">
        <f t="shared" si="15"/>
        <v>202212</v>
      </c>
      <c r="B505">
        <f t="shared" si="16"/>
        <v>1</v>
      </c>
      <c r="C505">
        <f>Input!A505</f>
        <v>12</v>
      </c>
      <c r="D505">
        <f>Input!B505</f>
        <v>2022</v>
      </c>
      <c r="E505" t="str">
        <f>Input!C505</f>
        <v>NGrid-NY</v>
      </c>
      <c r="F505">
        <f>Input!D505</f>
        <v>3010</v>
      </c>
      <c r="G505">
        <f>Input!E505</f>
        <v>1138931</v>
      </c>
      <c r="H505">
        <f>Input!F505</f>
        <v>179101</v>
      </c>
      <c r="I505">
        <f>Input!G505</f>
        <v>99750</v>
      </c>
      <c r="J505">
        <f>Input!H505</f>
        <v>131</v>
      </c>
      <c r="K505">
        <f>Input!I505</f>
        <v>1.150201373E-2</v>
      </c>
      <c r="L505">
        <f>Input!J505</f>
        <v>27110</v>
      </c>
      <c r="M505">
        <f>Input!K505</f>
        <v>4316</v>
      </c>
      <c r="N505" s="1">
        <f>Input!L505</f>
        <v>179187112</v>
      </c>
      <c r="O505" s="1">
        <f>Input!M505</f>
        <v>155078201</v>
      </c>
      <c r="P505" s="1">
        <f>Input!N505</f>
        <v>106680266</v>
      </c>
      <c r="Q505" s="1">
        <f>Input!O505</f>
        <v>526889</v>
      </c>
      <c r="R505">
        <f>Input!P505</f>
        <v>157.33000000000001</v>
      </c>
      <c r="S505" s="1">
        <f>Input!Q505</f>
        <v>41207040</v>
      </c>
      <c r="T505" s="1">
        <f>Input!R505</f>
        <v>1996787.38</v>
      </c>
    </row>
    <row r="506" spans="1:20" x14ac:dyDescent="0.45">
      <c r="A506">
        <f t="shared" si="15"/>
        <v>202303</v>
      </c>
      <c r="B506">
        <f t="shared" si="16"/>
        <v>0</v>
      </c>
      <c r="C506">
        <f>Input!A506</f>
        <v>3</v>
      </c>
      <c r="D506">
        <f>Input!B506</f>
        <v>2023</v>
      </c>
      <c r="E506" t="str">
        <f>Input!C506</f>
        <v>PSEG</v>
      </c>
      <c r="F506" t="str">
        <f>Input!D506</f>
        <v>7497ps</v>
      </c>
      <c r="G506">
        <f>Input!E506</f>
        <v>1062481</v>
      </c>
      <c r="H506">
        <f>Input!F506</f>
        <v>106121</v>
      </c>
      <c r="I506">
        <f>Input!G506</f>
        <v>8345</v>
      </c>
      <c r="J506">
        <f>Input!H506</f>
        <v>885</v>
      </c>
      <c r="K506">
        <f>Input!I506</f>
        <v>8.3295607169000002E-2</v>
      </c>
      <c r="L506">
        <f>Input!J506</f>
        <v>49182</v>
      </c>
      <c r="M506">
        <f>Input!K506</f>
        <v>1939</v>
      </c>
      <c r="N506" s="1">
        <f>Input!L506</f>
        <v>132781202</v>
      </c>
      <c r="O506" s="1">
        <f>Input!M506</f>
        <v>87961821.620000005</v>
      </c>
      <c r="P506" s="1">
        <f>Input!N506</f>
        <v>11609094</v>
      </c>
      <c r="Q506" s="1">
        <f>Input!O506</f>
        <v>4075216.34</v>
      </c>
      <c r="R506">
        <f>Input!P506</f>
        <v>124.97</v>
      </c>
      <c r="S506" s="1">
        <f>Input!Q506</f>
        <v>84542899</v>
      </c>
      <c r="T506" s="1">
        <f>Input!R506</f>
        <v>4198236.63</v>
      </c>
    </row>
    <row r="507" spans="1:20" x14ac:dyDescent="0.45">
      <c r="A507">
        <f t="shared" si="15"/>
        <v>202303</v>
      </c>
      <c r="B507">
        <f t="shared" si="16"/>
        <v>0</v>
      </c>
      <c r="C507">
        <f>Input!A507</f>
        <v>3</v>
      </c>
      <c r="D507">
        <f>Input!B507</f>
        <v>2023</v>
      </c>
      <c r="E507" t="str">
        <f>Input!C507</f>
        <v>CE</v>
      </c>
      <c r="F507">
        <f>Input!D507</f>
        <v>1002</v>
      </c>
      <c r="G507">
        <f>Input!E507</f>
        <v>3074583</v>
      </c>
      <c r="H507">
        <f>Input!F507</f>
        <v>410321</v>
      </c>
      <c r="I507">
        <f>Input!G507</f>
        <v>131356</v>
      </c>
      <c r="J507">
        <f>Input!H507</f>
        <v>0</v>
      </c>
      <c r="K507">
        <f>Input!I507</f>
        <v>0</v>
      </c>
      <c r="L507">
        <f>Input!J507</f>
        <v>146539</v>
      </c>
      <c r="M507">
        <f>Input!K507</f>
        <v>7363</v>
      </c>
      <c r="N507" s="1">
        <f>Input!L507</f>
        <v>507735294</v>
      </c>
      <c r="O507" s="1">
        <f>Input!M507</f>
        <v>494555595</v>
      </c>
      <c r="P507" s="1">
        <f>Input!N507</f>
        <v>54385948.009999998</v>
      </c>
      <c r="Q507" s="1">
        <f>Input!O507</f>
        <v>0</v>
      </c>
      <c r="R507">
        <f>Input!P507</f>
        <v>165.14</v>
      </c>
      <c r="S507" s="1">
        <f>Input!Q507</f>
        <v>145413233.40000001</v>
      </c>
      <c r="T507" s="1">
        <f>Input!R507</f>
        <v>10362108.35</v>
      </c>
    </row>
    <row r="508" spans="1:20" x14ac:dyDescent="0.45">
      <c r="A508">
        <f t="shared" si="15"/>
        <v>202303</v>
      </c>
      <c r="B508">
        <f t="shared" si="16"/>
        <v>1</v>
      </c>
      <c r="C508">
        <f>Input!A508</f>
        <v>3</v>
      </c>
      <c r="D508">
        <f>Input!B508</f>
        <v>2023</v>
      </c>
      <c r="E508" t="str">
        <f>Input!C508</f>
        <v>NGrid-LI</v>
      </c>
      <c r="F508">
        <f>Input!D508</f>
        <v>1003</v>
      </c>
      <c r="G508">
        <f>Input!E508</f>
        <v>546135</v>
      </c>
      <c r="H508">
        <f>Input!F508</f>
        <v>51763</v>
      </c>
      <c r="I508">
        <f>Input!G508</f>
        <v>19380</v>
      </c>
      <c r="J508">
        <f>Input!H508</f>
        <v>26</v>
      </c>
      <c r="K508">
        <f>Input!I508</f>
        <v>4.7607276589999997E-3</v>
      </c>
      <c r="L508">
        <f>Input!J508</f>
        <v>11084</v>
      </c>
      <c r="M508">
        <f>Input!K508</f>
        <v>791</v>
      </c>
      <c r="N508" s="1">
        <f>Input!L508</f>
        <v>123848982.09999999</v>
      </c>
      <c r="O508" s="1">
        <f>Input!M508</f>
        <v>40138659.579999998</v>
      </c>
      <c r="P508" s="1">
        <f>Input!N508</f>
        <v>9727934</v>
      </c>
      <c r="Q508" s="1">
        <f>Input!O508</f>
        <v>36103</v>
      </c>
      <c r="R508">
        <f>Input!P508</f>
        <v>226.77</v>
      </c>
      <c r="S508" s="1">
        <f>Input!Q508</f>
        <v>13629401</v>
      </c>
      <c r="T508" s="1">
        <f>Input!R508</f>
        <v>615888.41</v>
      </c>
    </row>
    <row r="509" spans="1:20" x14ac:dyDescent="0.45">
      <c r="A509">
        <f t="shared" si="15"/>
        <v>202303</v>
      </c>
      <c r="B509">
        <f t="shared" si="16"/>
        <v>1</v>
      </c>
      <c r="C509">
        <f>Input!A509</f>
        <v>3</v>
      </c>
      <c r="D509">
        <f>Input!B509</f>
        <v>2023</v>
      </c>
      <c r="E509" t="str">
        <f>Input!C509</f>
        <v>NGrid-Upstate</v>
      </c>
      <c r="F509">
        <f>Input!D509</f>
        <v>1004</v>
      </c>
      <c r="G509">
        <f>Input!E509</f>
        <v>1506732</v>
      </c>
      <c r="H509">
        <f>Input!F509</f>
        <v>234465</v>
      </c>
      <c r="I509">
        <f>Input!G509</f>
        <v>60744</v>
      </c>
      <c r="J509">
        <f>Input!H509</f>
        <v>3</v>
      </c>
      <c r="K509">
        <f>Input!I509</f>
        <v>1.9910640999999999E-4</v>
      </c>
      <c r="L509">
        <f>Input!J509</f>
        <v>52023</v>
      </c>
      <c r="M509">
        <f>Input!K509</f>
        <v>4777</v>
      </c>
      <c r="N509" s="1">
        <f>Input!L509</f>
        <v>258914710</v>
      </c>
      <c r="O509" s="1">
        <f>Input!M509</f>
        <v>249107177.80000001</v>
      </c>
      <c r="P509" s="1">
        <f>Input!N509</f>
        <v>34321456</v>
      </c>
      <c r="Q509" s="1">
        <f>Input!O509</f>
        <v>2242</v>
      </c>
      <c r="R509">
        <f>Input!P509</f>
        <v>171.84</v>
      </c>
      <c r="S509" s="1">
        <f>Input!Q509</f>
        <v>61739303</v>
      </c>
      <c r="T509" s="1">
        <f>Input!R509</f>
        <v>3522396.93</v>
      </c>
    </row>
    <row r="510" spans="1:20" x14ac:dyDescent="0.45">
      <c r="A510">
        <f t="shared" si="15"/>
        <v>202303</v>
      </c>
      <c r="B510">
        <f t="shared" si="16"/>
        <v>0</v>
      </c>
      <c r="C510">
        <f>Input!A510</f>
        <v>3</v>
      </c>
      <c r="D510">
        <f>Input!B510</f>
        <v>2023</v>
      </c>
      <c r="E510" t="str">
        <f>Input!C510</f>
        <v>OR</v>
      </c>
      <c r="F510">
        <f>Input!D510</f>
        <v>1006</v>
      </c>
      <c r="G510">
        <f>Input!E510</f>
        <v>209770</v>
      </c>
      <c r="H510">
        <f>Input!F510</f>
        <v>18938</v>
      </c>
      <c r="I510">
        <f>Input!G510</f>
        <v>17235</v>
      </c>
      <c r="J510">
        <f>Input!H510</f>
        <v>1070</v>
      </c>
      <c r="K510">
        <f>Input!I510</f>
        <v>0.51008247127799999</v>
      </c>
      <c r="L510">
        <f>Input!J510</f>
        <v>8475</v>
      </c>
      <c r="M510">
        <f>Input!K510</f>
        <v>151</v>
      </c>
      <c r="N510" s="1">
        <f>Input!L510</f>
        <v>60349205.329999998</v>
      </c>
      <c r="O510" s="1">
        <f>Input!M510</f>
        <v>17723616.420000002</v>
      </c>
      <c r="P510" s="1">
        <f>Input!N510</f>
        <v>11993874.720000001</v>
      </c>
      <c r="Q510" s="1">
        <f>Input!O510</f>
        <v>2226580.29</v>
      </c>
      <c r="R510">
        <f>Input!P510</f>
        <v>287.69</v>
      </c>
      <c r="S510" s="1">
        <f>Input!Q510</f>
        <v>12170267.01</v>
      </c>
      <c r="T510" s="1">
        <f>Input!R510</f>
        <v>410632.34</v>
      </c>
    </row>
    <row r="511" spans="1:20" x14ac:dyDescent="0.45">
      <c r="A511">
        <f t="shared" si="15"/>
        <v>202303</v>
      </c>
      <c r="B511">
        <f t="shared" si="16"/>
        <v>0</v>
      </c>
      <c r="C511">
        <f>Input!A511</f>
        <v>3</v>
      </c>
      <c r="D511">
        <f>Input!B511</f>
        <v>2023</v>
      </c>
      <c r="E511" t="str">
        <f>Input!C511</f>
        <v>CH</v>
      </c>
      <c r="F511">
        <f>Input!D511</f>
        <v>1001</v>
      </c>
      <c r="G511">
        <f>Input!E511</f>
        <v>286147</v>
      </c>
      <c r="H511">
        <f>Input!F511</f>
        <v>66214</v>
      </c>
      <c r="I511">
        <f>Input!G511</f>
        <v>0</v>
      </c>
      <c r="J511">
        <f>Input!H511</f>
        <v>0</v>
      </c>
      <c r="K511">
        <f>Input!I511</f>
        <v>0</v>
      </c>
      <c r="L511">
        <f>Input!J511</f>
        <v>12017</v>
      </c>
      <c r="M511">
        <f>Input!K511</f>
        <v>1201</v>
      </c>
      <c r="N511" s="1">
        <f>Input!L511</f>
        <v>69161027.709999993</v>
      </c>
      <c r="O511" s="1">
        <f>Input!M511</f>
        <v>75429815.629999995</v>
      </c>
      <c r="P511" s="1">
        <f>Input!N511</f>
        <v>0</v>
      </c>
      <c r="Q511" s="1">
        <f>Input!O511</f>
        <v>0</v>
      </c>
      <c r="R511">
        <f>Input!P511</f>
        <v>241.7</v>
      </c>
      <c r="S511" s="1">
        <f>Input!Q511</f>
        <v>19211302.829999998</v>
      </c>
      <c r="T511" s="1">
        <f>Input!R511</f>
        <v>1352693.54</v>
      </c>
    </row>
    <row r="512" spans="1:20" x14ac:dyDescent="0.45">
      <c r="A512">
        <f t="shared" si="15"/>
        <v>202303</v>
      </c>
      <c r="B512">
        <f t="shared" si="16"/>
        <v>0</v>
      </c>
      <c r="C512">
        <f>Input!A512</f>
        <v>3</v>
      </c>
      <c r="D512">
        <f>Input!B512</f>
        <v>2023</v>
      </c>
      <c r="E512" t="str">
        <f>Input!C512</f>
        <v>NYSEG</v>
      </c>
      <c r="F512">
        <f>Input!D512</f>
        <v>1005</v>
      </c>
      <c r="G512">
        <f>Input!E512</f>
        <v>1032280</v>
      </c>
      <c r="H512">
        <f>Input!F512</f>
        <v>116391</v>
      </c>
      <c r="I512">
        <f>Input!G512</f>
        <v>96672</v>
      </c>
      <c r="J512">
        <f>Input!H512</f>
        <v>0</v>
      </c>
      <c r="K512">
        <f>Input!I512</f>
        <v>0</v>
      </c>
      <c r="L512">
        <f>Input!J512</f>
        <v>37312</v>
      </c>
      <c r="M512">
        <f>Input!K512</f>
        <v>2431</v>
      </c>
      <c r="N512" s="1">
        <f>Input!L512</f>
        <v>137195678</v>
      </c>
      <c r="O512" s="1">
        <f>Input!M512</f>
        <v>58978916.5</v>
      </c>
      <c r="P512" s="1">
        <f>Input!N512</f>
        <v>68476318.709999993</v>
      </c>
      <c r="Q512" s="1">
        <f>Input!O512</f>
        <v>0</v>
      </c>
      <c r="R512">
        <f>Input!P512</f>
        <v>132.91</v>
      </c>
      <c r="S512" s="1">
        <f>Input!Q512</f>
        <v>25603958.059999999</v>
      </c>
      <c r="T512" s="1">
        <f>Input!R512</f>
        <v>829104.82</v>
      </c>
    </row>
    <row r="513" spans="1:20" x14ac:dyDescent="0.45">
      <c r="A513">
        <f t="shared" si="15"/>
        <v>202303</v>
      </c>
      <c r="B513">
        <f t="shared" si="16"/>
        <v>0</v>
      </c>
      <c r="C513">
        <f>Input!A513</f>
        <v>3</v>
      </c>
      <c r="D513">
        <f>Input!B513</f>
        <v>2023</v>
      </c>
      <c r="E513" t="str">
        <f>Input!C513</f>
        <v>RG&amp;E</v>
      </c>
      <c r="F513">
        <f>Input!D513</f>
        <v>1007</v>
      </c>
      <c r="G513">
        <f>Input!E513</f>
        <v>650261</v>
      </c>
      <c r="H513">
        <f>Input!F513</f>
        <v>71538</v>
      </c>
      <c r="I513">
        <f>Input!G513</f>
        <v>55963</v>
      </c>
      <c r="J513">
        <f>Input!H513</f>
        <v>0</v>
      </c>
      <c r="K513">
        <f>Input!I513</f>
        <v>0</v>
      </c>
      <c r="L513">
        <f>Input!J513</f>
        <v>21413</v>
      </c>
      <c r="M513">
        <f>Input!K513</f>
        <v>1867</v>
      </c>
      <c r="N513" s="1">
        <f>Input!L513</f>
        <v>75583633.640000001</v>
      </c>
      <c r="O513" s="1">
        <f>Input!M513</f>
        <v>44671966.880000003</v>
      </c>
      <c r="P513" s="1">
        <f>Input!N513</f>
        <v>49110952.100000001</v>
      </c>
      <c r="Q513" s="1">
        <f>Input!O513</f>
        <v>0</v>
      </c>
      <c r="R513">
        <f>Input!P513</f>
        <v>116.24</v>
      </c>
      <c r="S513" s="1">
        <f>Input!Q513</f>
        <v>16355043.68</v>
      </c>
      <c r="T513" s="1">
        <f>Input!R513</f>
        <v>1130703.92</v>
      </c>
    </row>
    <row r="514" spans="1:20" x14ac:dyDescent="0.45">
      <c r="A514">
        <f t="shared" si="15"/>
        <v>202303</v>
      </c>
      <c r="B514">
        <f t="shared" si="16"/>
        <v>0</v>
      </c>
      <c r="C514">
        <f>Input!A514</f>
        <v>3</v>
      </c>
      <c r="D514">
        <f>Input!B514</f>
        <v>2023</v>
      </c>
      <c r="E514" t="str">
        <f>Input!C514</f>
        <v>NFG</v>
      </c>
      <c r="F514">
        <f>Input!D514</f>
        <v>3120</v>
      </c>
      <c r="G514">
        <f>Input!E514</f>
        <v>512989</v>
      </c>
      <c r="H514">
        <f>Input!F514</f>
        <v>63109</v>
      </c>
      <c r="I514">
        <f>Input!G514</f>
        <v>39023</v>
      </c>
      <c r="J514">
        <f>Input!H514</f>
        <v>0</v>
      </c>
      <c r="K514">
        <f>Input!I514</f>
        <v>0</v>
      </c>
      <c r="L514">
        <f>Input!J514</f>
        <v>36130</v>
      </c>
      <c r="M514">
        <f>Input!K514</f>
        <v>1427</v>
      </c>
      <c r="N514" s="1">
        <f>Input!L514</f>
        <v>75520204</v>
      </c>
      <c r="O514" s="1">
        <f>Input!M514</f>
        <v>37666879</v>
      </c>
      <c r="P514" s="1">
        <f>Input!N514</f>
        <v>21787806</v>
      </c>
      <c r="Q514" s="1">
        <f>Input!O514</f>
        <v>0</v>
      </c>
      <c r="R514">
        <f>Input!P514</f>
        <v>147.22</v>
      </c>
      <c r="S514" s="1">
        <f>Input!Q514</f>
        <v>21479476</v>
      </c>
      <c r="T514" s="1">
        <f>Input!R514</f>
        <v>722505</v>
      </c>
    </row>
    <row r="515" spans="1:20" x14ac:dyDescent="0.45">
      <c r="A515">
        <f t="shared" ref="A515:A578" si="17">D515*100+C515</f>
        <v>202303</v>
      </c>
      <c r="B515">
        <f t="shared" si="16"/>
        <v>1</v>
      </c>
      <c r="C515">
        <f>Input!A515</f>
        <v>3</v>
      </c>
      <c r="D515">
        <f>Input!B515</f>
        <v>2023</v>
      </c>
      <c r="E515" t="str">
        <f>Input!C515</f>
        <v>NGrid-NY</v>
      </c>
      <c r="F515">
        <f>Input!D515</f>
        <v>3010</v>
      </c>
      <c r="G515">
        <f>Input!E515</f>
        <v>1172322</v>
      </c>
      <c r="H515">
        <f>Input!F515</f>
        <v>187751</v>
      </c>
      <c r="I515">
        <f>Input!G515</f>
        <v>120046</v>
      </c>
      <c r="J515">
        <f>Input!H515</f>
        <v>181</v>
      </c>
      <c r="K515">
        <f>Input!I515</f>
        <v>1.5439444112E-2</v>
      </c>
      <c r="L515">
        <f>Input!J515</f>
        <v>28118</v>
      </c>
      <c r="M515">
        <f>Input!K515</f>
        <v>3572</v>
      </c>
      <c r="N515" s="1">
        <f>Input!L515</f>
        <v>201650674.19999999</v>
      </c>
      <c r="O515" s="1">
        <f>Input!M515</f>
        <v>112677651</v>
      </c>
      <c r="P515" s="1">
        <f>Input!N515</f>
        <v>103034202</v>
      </c>
      <c r="Q515" s="1">
        <f>Input!O515</f>
        <v>81894</v>
      </c>
      <c r="R515">
        <f>Input!P515</f>
        <v>172.01</v>
      </c>
      <c r="S515" s="1">
        <f>Input!Q515</f>
        <v>29874982</v>
      </c>
      <c r="T515" s="1">
        <f>Input!R515</f>
        <v>1253446.1100000001</v>
      </c>
    </row>
    <row r="516" spans="1:20" x14ac:dyDescent="0.45">
      <c r="A516">
        <f t="shared" si="17"/>
        <v>202306</v>
      </c>
      <c r="B516">
        <f t="shared" si="16"/>
        <v>0</v>
      </c>
      <c r="C516">
        <f>Input!A516</f>
        <v>6</v>
      </c>
      <c r="D516">
        <f>Input!B516</f>
        <v>2023</v>
      </c>
      <c r="E516" t="str">
        <f>Input!C516</f>
        <v>PSEG</v>
      </c>
      <c r="F516" t="str">
        <f>Input!D516</f>
        <v>7497ps</v>
      </c>
      <c r="G516">
        <f>Input!E516</f>
        <v>1063801</v>
      </c>
      <c r="H516">
        <f>Input!F516</f>
        <v>120900</v>
      </c>
      <c r="I516">
        <f>Input!G516</f>
        <v>9520</v>
      </c>
      <c r="J516">
        <f>Input!H516</f>
        <v>3918</v>
      </c>
      <c r="K516">
        <f>Input!I516</f>
        <v>0.36830196625099998</v>
      </c>
      <c r="L516">
        <f>Input!J516</f>
        <v>51121</v>
      </c>
      <c r="M516">
        <f>Input!K516</f>
        <v>1341</v>
      </c>
      <c r="N516" s="1">
        <f>Input!L516</f>
        <v>151979413.40000001</v>
      </c>
      <c r="O516" s="1">
        <f>Input!M516</f>
        <v>84428751.409999996</v>
      </c>
      <c r="P516" s="1">
        <f>Input!N516</f>
        <v>14513249</v>
      </c>
      <c r="Q516" s="1">
        <f>Input!O516</f>
        <v>6133240.9100000001</v>
      </c>
      <c r="R516">
        <f>Input!P516</f>
        <v>142.86000000000001</v>
      </c>
      <c r="S516" s="1">
        <f>Input!Q516</f>
        <v>82607982</v>
      </c>
      <c r="T516" s="1">
        <f>Input!R516</f>
        <v>2547360.4900000002</v>
      </c>
    </row>
    <row r="517" spans="1:20" x14ac:dyDescent="0.45">
      <c r="A517">
        <f t="shared" si="17"/>
        <v>202306</v>
      </c>
      <c r="B517">
        <f t="shared" si="16"/>
        <v>1</v>
      </c>
      <c r="C517">
        <f>Input!A517</f>
        <v>6</v>
      </c>
      <c r="D517">
        <f>Input!B517</f>
        <v>2023</v>
      </c>
      <c r="E517" t="str">
        <f>Input!C517</f>
        <v>NGrid-LI</v>
      </c>
      <c r="F517">
        <f>Input!D517</f>
        <v>1003</v>
      </c>
      <c r="G517">
        <f>Input!E517</f>
        <v>544704</v>
      </c>
      <c r="H517">
        <f>Input!F517</f>
        <v>56283</v>
      </c>
      <c r="I517">
        <f>Input!G517</f>
        <v>17659</v>
      </c>
      <c r="J517">
        <f>Input!H517</f>
        <v>874</v>
      </c>
      <c r="K517">
        <f>Input!I517</f>
        <v>0.1604541182</v>
      </c>
      <c r="L517">
        <f>Input!J517</f>
        <v>10905</v>
      </c>
      <c r="M517">
        <f>Input!K517</f>
        <v>855</v>
      </c>
      <c r="N517" s="1">
        <f>Input!L517</f>
        <v>41357982.829999998</v>
      </c>
      <c r="O517" s="1">
        <f>Input!M517</f>
        <v>56552045.130000003</v>
      </c>
      <c r="P517" s="1">
        <f>Input!N517</f>
        <v>11248750</v>
      </c>
      <c r="Q517" s="1">
        <f>Input!O517</f>
        <v>1640531</v>
      </c>
      <c r="R517">
        <f>Input!P517</f>
        <v>75.930000000000007</v>
      </c>
      <c r="S517" s="1">
        <f>Input!Q517</f>
        <v>13293756</v>
      </c>
      <c r="T517" s="1">
        <f>Input!R517</f>
        <v>715552.71</v>
      </c>
    </row>
    <row r="518" spans="1:20" x14ac:dyDescent="0.45">
      <c r="A518">
        <f t="shared" si="17"/>
        <v>202306</v>
      </c>
      <c r="B518">
        <f t="shared" si="16"/>
        <v>1</v>
      </c>
      <c r="C518">
        <f>Input!A518</f>
        <v>6</v>
      </c>
      <c r="D518">
        <f>Input!B518</f>
        <v>2023</v>
      </c>
      <c r="E518" t="str">
        <f>Input!C518</f>
        <v>NGrid-Upstate</v>
      </c>
      <c r="F518">
        <f>Input!D518</f>
        <v>1004</v>
      </c>
      <c r="G518">
        <f>Input!E518</f>
        <v>1511869</v>
      </c>
      <c r="H518">
        <f>Input!F518</f>
        <v>245947</v>
      </c>
      <c r="I518">
        <f>Input!G518</f>
        <v>62151</v>
      </c>
      <c r="J518">
        <f>Input!H518</f>
        <v>8234</v>
      </c>
      <c r="K518">
        <f>Input!I518</f>
        <v>0.54462390590700005</v>
      </c>
      <c r="L518">
        <f>Input!J518</f>
        <v>62124</v>
      </c>
      <c r="M518">
        <f>Input!K518</f>
        <v>5251</v>
      </c>
      <c r="N518" s="1">
        <f>Input!L518</f>
        <v>177175554.30000001</v>
      </c>
      <c r="O518" s="1">
        <f>Input!M518</f>
        <v>284322382</v>
      </c>
      <c r="P518" s="1">
        <f>Input!N518</f>
        <v>46774194</v>
      </c>
      <c r="Q518" s="1">
        <f>Input!O518</f>
        <v>17910053</v>
      </c>
      <c r="R518">
        <f>Input!P518</f>
        <v>117.19</v>
      </c>
      <c r="S518" s="1">
        <f>Input!Q518</f>
        <v>80562051</v>
      </c>
      <c r="T518" s="1">
        <f>Input!R518</f>
        <v>3650946.45</v>
      </c>
    </row>
    <row r="519" spans="1:20" x14ac:dyDescent="0.45">
      <c r="A519">
        <f t="shared" si="17"/>
        <v>202306</v>
      </c>
      <c r="B519">
        <f t="shared" si="16"/>
        <v>0</v>
      </c>
      <c r="C519">
        <f>Input!A519</f>
        <v>6</v>
      </c>
      <c r="D519">
        <f>Input!B519</f>
        <v>2023</v>
      </c>
      <c r="E519" t="str">
        <f>Input!C519</f>
        <v>OR</v>
      </c>
      <c r="F519">
        <f>Input!D519</f>
        <v>1006</v>
      </c>
      <c r="G519">
        <f>Input!E519</f>
        <v>210092</v>
      </c>
      <c r="H519">
        <f>Input!F519</f>
        <v>18326</v>
      </c>
      <c r="I519">
        <f>Input!G519</f>
        <v>15978</v>
      </c>
      <c r="J519">
        <f>Input!H519</f>
        <v>1796</v>
      </c>
      <c r="K519">
        <f>Input!I519</f>
        <v>0.85486358357299996</v>
      </c>
      <c r="L519">
        <f>Input!J519</f>
        <v>9733</v>
      </c>
      <c r="M519">
        <f>Input!K519</f>
        <v>190</v>
      </c>
      <c r="N519" s="1">
        <f>Input!L519</f>
        <v>37095111.619999997</v>
      </c>
      <c r="O519" s="1">
        <f>Input!M519</f>
        <v>17508151.440000001</v>
      </c>
      <c r="P519" s="1">
        <f>Input!N519</f>
        <v>9334177.3399999999</v>
      </c>
      <c r="Q519" s="1">
        <f>Input!O519</f>
        <v>3151850.32</v>
      </c>
      <c r="R519">
        <f>Input!P519</f>
        <v>176.57</v>
      </c>
      <c r="S519" s="1">
        <f>Input!Q519</f>
        <v>14043321.74</v>
      </c>
      <c r="T519" s="1">
        <f>Input!R519</f>
        <v>378194.44</v>
      </c>
    </row>
    <row r="520" spans="1:20" x14ac:dyDescent="0.45">
      <c r="A520">
        <f t="shared" si="17"/>
        <v>202306</v>
      </c>
      <c r="B520">
        <f t="shared" si="16"/>
        <v>0</v>
      </c>
      <c r="C520">
        <f>Input!A520</f>
        <v>6</v>
      </c>
      <c r="D520">
        <f>Input!B520</f>
        <v>2023</v>
      </c>
      <c r="E520" t="str">
        <f>Input!C520</f>
        <v>CE</v>
      </c>
      <c r="F520">
        <f>Input!D520</f>
        <v>1002</v>
      </c>
      <c r="G520">
        <f>Input!E520</f>
        <v>3077730</v>
      </c>
      <c r="H520">
        <f>Input!F520</f>
        <v>406002</v>
      </c>
      <c r="I520">
        <f>Input!G520</f>
        <v>148994</v>
      </c>
      <c r="J520">
        <f>Input!H520</f>
        <v>9468</v>
      </c>
      <c r="K520">
        <f>Input!I520</f>
        <v>0.30762932421</v>
      </c>
      <c r="L520">
        <f>Input!J520</f>
        <v>129633</v>
      </c>
      <c r="M520">
        <f>Input!K520</f>
        <v>6962</v>
      </c>
      <c r="N520" s="1">
        <f>Input!L520</f>
        <v>420832820</v>
      </c>
      <c r="O520" s="1">
        <f>Input!M520</f>
        <v>560245292</v>
      </c>
      <c r="P520" s="1">
        <f>Input!N520</f>
        <v>82360360.609999999</v>
      </c>
      <c r="Q520" s="1">
        <f>Input!O520</f>
        <v>15848249.869999999</v>
      </c>
      <c r="R520">
        <f>Input!P520</f>
        <v>136.72999999999999</v>
      </c>
      <c r="S520" s="1">
        <f>Input!Q520</f>
        <v>132215554.2</v>
      </c>
      <c r="T520" s="1">
        <f>Input!R520</f>
        <v>6171526.4400000004</v>
      </c>
    </row>
    <row r="521" spans="1:20" x14ac:dyDescent="0.45">
      <c r="A521">
        <f t="shared" si="17"/>
        <v>202306</v>
      </c>
      <c r="B521">
        <f t="shared" si="16"/>
        <v>0</v>
      </c>
      <c r="C521">
        <f>Input!A521</f>
        <v>6</v>
      </c>
      <c r="D521">
        <f>Input!B521</f>
        <v>2023</v>
      </c>
      <c r="E521" t="str">
        <f>Input!C521</f>
        <v>CH</v>
      </c>
      <c r="F521">
        <f>Input!D521</f>
        <v>1001</v>
      </c>
      <c r="G521">
        <f>Input!E521</f>
        <v>273898</v>
      </c>
      <c r="H521">
        <f>Input!F521</f>
        <v>66239</v>
      </c>
      <c r="I521">
        <f>Input!G521</f>
        <v>0</v>
      </c>
      <c r="J521">
        <f>Input!H521</f>
        <v>0</v>
      </c>
      <c r="K521">
        <f>Input!I521</f>
        <v>0</v>
      </c>
      <c r="L521">
        <f>Input!J521</f>
        <v>14285</v>
      </c>
      <c r="M521">
        <f>Input!K521</f>
        <v>1153</v>
      </c>
      <c r="N521" s="1">
        <f>Input!L521</f>
        <v>43124990.93</v>
      </c>
      <c r="O521" s="1">
        <f>Input!M521</f>
        <v>96217606.659999996</v>
      </c>
      <c r="P521" s="1">
        <f>Input!N521</f>
        <v>0</v>
      </c>
      <c r="Q521" s="1">
        <f>Input!O521</f>
        <v>0</v>
      </c>
      <c r="R521">
        <f>Input!P521</f>
        <v>157.44999999999999</v>
      </c>
      <c r="S521" s="1">
        <f>Input!Q521</f>
        <v>22457916.52</v>
      </c>
      <c r="T521" s="1">
        <f>Input!R521</f>
        <v>1613424.31</v>
      </c>
    </row>
    <row r="522" spans="1:20" x14ac:dyDescent="0.45">
      <c r="A522">
        <f t="shared" si="17"/>
        <v>202306</v>
      </c>
      <c r="B522">
        <f t="shared" ref="B522:B585" si="18">IF(E522="Ngrid-LI",1,IF(E522="Ngrid-NY",1,IF(E522="NGrid-Upstate",1,0)))</f>
        <v>0</v>
      </c>
      <c r="C522">
        <f>Input!A522</f>
        <v>6</v>
      </c>
      <c r="D522">
        <f>Input!B522</f>
        <v>2023</v>
      </c>
      <c r="E522" t="str">
        <f>Input!C522</f>
        <v>NYSEG</v>
      </c>
      <c r="F522">
        <f>Input!D522</f>
        <v>1005</v>
      </c>
      <c r="G522">
        <f>Input!E522</f>
        <v>1033939</v>
      </c>
      <c r="H522">
        <f>Input!F522</f>
        <v>130637</v>
      </c>
      <c r="I522">
        <f>Input!G522</f>
        <v>63730</v>
      </c>
      <c r="J522">
        <f>Input!H522</f>
        <v>1823</v>
      </c>
      <c r="K522">
        <f>Input!I522</f>
        <v>0.17631601090599999</v>
      </c>
      <c r="L522">
        <f>Input!J522</f>
        <v>42603</v>
      </c>
      <c r="M522">
        <f>Input!K522</f>
        <v>2498</v>
      </c>
      <c r="N522" s="1">
        <f>Input!L522</f>
        <v>79022355.900000006</v>
      </c>
      <c r="O522" s="1">
        <f>Input!M522</f>
        <v>79292128</v>
      </c>
      <c r="P522" s="1">
        <f>Input!N522</f>
        <v>31527449.66</v>
      </c>
      <c r="Q522" s="1">
        <f>Input!O522</f>
        <v>4123260.1</v>
      </c>
      <c r="R522">
        <f>Input!P522</f>
        <v>76.430000000000007</v>
      </c>
      <c r="S522" s="1">
        <f>Input!Q522</f>
        <v>35142472.340000004</v>
      </c>
      <c r="T522" s="1">
        <f>Input!R522</f>
        <v>1494138.33</v>
      </c>
    </row>
    <row r="523" spans="1:20" x14ac:dyDescent="0.45">
      <c r="A523">
        <f t="shared" si="17"/>
        <v>202306</v>
      </c>
      <c r="B523">
        <f t="shared" si="18"/>
        <v>0</v>
      </c>
      <c r="C523">
        <f>Input!A523</f>
        <v>6</v>
      </c>
      <c r="D523">
        <f>Input!B523</f>
        <v>2023</v>
      </c>
      <c r="E523" t="str">
        <f>Input!C523</f>
        <v>RG&amp;E</v>
      </c>
      <c r="F523">
        <f>Input!D523</f>
        <v>1007</v>
      </c>
      <c r="G523">
        <f>Input!E523</f>
        <v>650191</v>
      </c>
      <c r="H523">
        <f>Input!F523</f>
        <v>78112</v>
      </c>
      <c r="I523">
        <f>Input!G523</f>
        <v>40489</v>
      </c>
      <c r="J523">
        <f>Input!H523</f>
        <v>346</v>
      </c>
      <c r="K523">
        <f>Input!I523</f>
        <v>5.3215132169E-2</v>
      </c>
      <c r="L523">
        <f>Input!J523</f>
        <v>23070</v>
      </c>
      <c r="M523">
        <f>Input!K523</f>
        <v>1642</v>
      </c>
      <c r="N523" s="1">
        <f>Input!L523</f>
        <v>42070130.030000001</v>
      </c>
      <c r="O523" s="1">
        <f>Input!M523</f>
        <v>61828560.469999999</v>
      </c>
      <c r="P523" s="1">
        <f>Input!N523</f>
        <v>26078159.210000001</v>
      </c>
      <c r="Q523" s="1">
        <f>Input!O523</f>
        <v>1118650.24</v>
      </c>
      <c r="R523">
        <f>Input!P523</f>
        <v>64.7</v>
      </c>
      <c r="S523" s="1">
        <f>Input!Q523</f>
        <v>20305051.949999999</v>
      </c>
      <c r="T523" s="1">
        <f>Input!R523</f>
        <v>1289364.29</v>
      </c>
    </row>
    <row r="524" spans="1:20" x14ac:dyDescent="0.45">
      <c r="A524">
        <f t="shared" si="17"/>
        <v>202306</v>
      </c>
      <c r="B524">
        <f t="shared" si="18"/>
        <v>0</v>
      </c>
      <c r="C524">
        <f>Input!A524</f>
        <v>6</v>
      </c>
      <c r="D524">
        <f>Input!B524</f>
        <v>2023</v>
      </c>
      <c r="E524" t="str">
        <f>Input!C524</f>
        <v>NFG</v>
      </c>
      <c r="F524">
        <f>Input!D524</f>
        <v>3120</v>
      </c>
      <c r="G524">
        <f>Input!E524</f>
        <v>510948</v>
      </c>
      <c r="H524">
        <f>Input!F524</f>
        <v>68166</v>
      </c>
      <c r="I524">
        <f>Input!G524</f>
        <v>25203</v>
      </c>
      <c r="J524">
        <f>Input!H524</f>
        <v>3796</v>
      </c>
      <c r="K524">
        <f>Input!I524</f>
        <v>0.74293274462400005</v>
      </c>
      <c r="L524">
        <f>Input!J524</f>
        <v>36003</v>
      </c>
      <c r="M524">
        <f>Input!K524</f>
        <v>2516</v>
      </c>
      <c r="N524" s="1">
        <f>Input!L524</f>
        <v>18550689</v>
      </c>
      <c r="O524" s="1">
        <f>Input!M524</f>
        <v>38837113</v>
      </c>
      <c r="P524" s="1">
        <f>Input!N524</f>
        <v>15857635</v>
      </c>
      <c r="Q524" s="1">
        <f>Input!O524</f>
        <v>4345755</v>
      </c>
      <c r="R524">
        <f>Input!P524</f>
        <v>36.31</v>
      </c>
      <c r="S524" s="1">
        <f>Input!Q524</f>
        <v>25434832</v>
      </c>
      <c r="T524" s="1">
        <f>Input!R524</f>
        <v>3114285</v>
      </c>
    </row>
    <row r="525" spans="1:20" x14ac:dyDescent="0.45">
      <c r="A525">
        <f t="shared" si="17"/>
        <v>202306</v>
      </c>
      <c r="B525">
        <f t="shared" si="18"/>
        <v>1</v>
      </c>
      <c r="C525">
        <f>Input!A525</f>
        <v>6</v>
      </c>
      <c r="D525">
        <f>Input!B525</f>
        <v>2023</v>
      </c>
      <c r="E525" t="str">
        <f>Input!C525</f>
        <v>NGrid-NY</v>
      </c>
      <c r="F525">
        <f>Input!D525</f>
        <v>3010</v>
      </c>
      <c r="G525">
        <f>Input!E525</f>
        <v>1159532</v>
      </c>
      <c r="H525">
        <f>Input!F525</f>
        <v>197399</v>
      </c>
      <c r="I525">
        <f>Input!G525</f>
        <v>105480</v>
      </c>
      <c r="J525">
        <f>Input!H525</f>
        <v>1064</v>
      </c>
      <c r="K525">
        <f>Input!I525</f>
        <v>9.1761158812000004E-2</v>
      </c>
      <c r="L525">
        <f>Input!J525</f>
        <v>30448</v>
      </c>
      <c r="M525">
        <f>Input!K525</f>
        <v>4014</v>
      </c>
      <c r="N525" s="1">
        <f>Input!L525</f>
        <v>68386077.75</v>
      </c>
      <c r="O525" s="1">
        <f>Input!M525</f>
        <v>143194232</v>
      </c>
      <c r="P525" s="1">
        <f>Input!N525</f>
        <v>95820155</v>
      </c>
      <c r="Q525" s="1">
        <f>Input!O525</f>
        <v>2223184</v>
      </c>
      <c r="R525">
        <f>Input!P525</f>
        <v>58.98</v>
      </c>
      <c r="S525" s="1">
        <f>Input!Q525</f>
        <v>36050804</v>
      </c>
      <c r="T525" s="1">
        <f>Input!R525</f>
        <v>1351405.78</v>
      </c>
    </row>
    <row r="526" spans="1:20" x14ac:dyDescent="0.45">
      <c r="A526">
        <f t="shared" si="17"/>
        <v>202309</v>
      </c>
      <c r="B526">
        <f t="shared" si="18"/>
        <v>0</v>
      </c>
      <c r="C526">
        <f>Input!A526</f>
        <v>9</v>
      </c>
      <c r="D526">
        <f>Input!B526</f>
        <v>2023</v>
      </c>
      <c r="E526" t="str">
        <f>Input!C526</f>
        <v>PSEG</v>
      </c>
      <c r="F526" t="str">
        <f>Input!D526</f>
        <v>7497ps</v>
      </c>
      <c r="G526">
        <f>Input!E526</f>
        <v>1065360</v>
      </c>
      <c r="H526">
        <f>Input!F526</f>
        <v>114009</v>
      </c>
      <c r="I526">
        <f>Input!G526</f>
        <v>9572</v>
      </c>
      <c r="J526">
        <f>Input!H526</f>
        <v>2519</v>
      </c>
      <c r="K526">
        <f>Input!I526</f>
        <v>0.236445896223</v>
      </c>
      <c r="L526">
        <f>Input!J526</f>
        <v>51166</v>
      </c>
      <c r="M526">
        <f>Input!K526</f>
        <v>1248</v>
      </c>
      <c r="N526" s="1">
        <f>Input!L526</f>
        <v>246016625.09999999</v>
      </c>
      <c r="O526" s="1">
        <f>Input!M526</f>
        <v>78800114.090000004</v>
      </c>
      <c r="P526" s="1">
        <f>Input!N526</f>
        <v>13513613</v>
      </c>
      <c r="Q526" s="1">
        <f>Input!O526</f>
        <v>5104974.12</v>
      </c>
      <c r="R526">
        <f>Input!P526</f>
        <v>230.92</v>
      </c>
      <c r="S526" s="1">
        <f>Input!Q526</f>
        <v>80102972</v>
      </c>
      <c r="T526" s="1">
        <f>Input!R526</f>
        <v>1467018.42</v>
      </c>
    </row>
    <row r="527" spans="1:20" x14ac:dyDescent="0.45">
      <c r="A527">
        <f t="shared" si="17"/>
        <v>202309</v>
      </c>
      <c r="B527">
        <f t="shared" si="18"/>
        <v>0</v>
      </c>
      <c r="C527">
        <f>Input!A527</f>
        <v>9</v>
      </c>
      <c r="D527">
        <f>Input!B527</f>
        <v>2023</v>
      </c>
      <c r="E527" t="str">
        <f>Input!C527</f>
        <v>CE</v>
      </c>
      <c r="F527">
        <f>Input!D527</f>
        <v>1002</v>
      </c>
      <c r="G527">
        <f>Input!E527</f>
        <v>3082838</v>
      </c>
      <c r="H527">
        <f>Input!F527</f>
        <v>391308</v>
      </c>
      <c r="I527">
        <f>Input!G527</f>
        <v>184411</v>
      </c>
      <c r="J527">
        <f>Input!H527</f>
        <v>8393</v>
      </c>
      <c r="K527">
        <f>Input!I527</f>
        <v>0.272249141862</v>
      </c>
      <c r="L527">
        <f>Input!J527</f>
        <v>123541</v>
      </c>
      <c r="M527">
        <f>Input!K527</f>
        <v>7214</v>
      </c>
      <c r="N527" s="1">
        <f>Input!L527</f>
        <v>484360061.10000002</v>
      </c>
      <c r="O527" s="1">
        <f>Input!M527</f>
        <v>573995146</v>
      </c>
      <c r="P527" s="1">
        <f>Input!N527</f>
        <v>107067759.8</v>
      </c>
      <c r="Q527" s="1">
        <f>Input!O527</f>
        <v>18120390.050000001</v>
      </c>
      <c r="R527">
        <f>Input!P527</f>
        <v>157.11000000000001</v>
      </c>
      <c r="S527" s="1">
        <f>Input!Q527</f>
        <v>128967106.09999999</v>
      </c>
      <c r="T527" s="1">
        <f>Input!R527</f>
        <v>6715536.2199999997</v>
      </c>
    </row>
    <row r="528" spans="1:20" x14ac:dyDescent="0.45">
      <c r="A528">
        <f t="shared" si="17"/>
        <v>202309</v>
      </c>
      <c r="B528">
        <f t="shared" si="18"/>
        <v>1</v>
      </c>
      <c r="C528">
        <f>Input!A528</f>
        <v>9</v>
      </c>
      <c r="D528">
        <f>Input!B528</f>
        <v>2023</v>
      </c>
      <c r="E528" t="str">
        <f>Input!C528</f>
        <v>NGrid-LI</v>
      </c>
      <c r="F528">
        <f>Input!D528</f>
        <v>1003</v>
      </c>
      <c r="G528">
        <f>Input!E528</f>
        <v>542720</v>
      </c>
      <c r="H528">
        <f>Input!F528</f>
        <v>53108</v>
      </c>
      <c r="I528">
        <f>Input!G528</f>
        <v>13235</v>
      </c>
      <c r="J528">
        <f>Input!H528</f>
        <v>1192</v>
      </c>
      <c r="K528">
        <f>Input!I528</f>
        <v>0.219634433962</v>
      </c>
      <c r="L528">
        <f>Input!J528</f>
        <v>11113</v>
      </c>
      <c r="M528">
        <f>Input!K528</f>
        <v>815</v>
      </c>
      <c r="N528" s="1">
        <f>Input!L528</f>
        <v>33039241.670000002</v>
      </c>
      <c r="O528" s="1">
        <f>Input!M528</f>
        <v>42341165.200000003</v>
      </c>
      <c r="P528" s="1">
        <f>Input!N528</f>
        <v>7172650</v>
      </c>
      <c r="Q528" s="1">
        <f>Input!O528</f>
        <v>1913728</v>
      </c>
      <c r="R528">
        <f>Input!P528</f>
        <v>60.88</v>
      </c>
      <c r="S528" s="1">
        <f>Input!Q528</f>
        <v>13214691</v>
      </c>
      <c r="T528" s="1">
        <f>Input!R528</f>
        <v>702729.51</v>
      </c>
    </row>
    <row r="529" spans="1:20" x14ac:dyDescent="0.45">
      <c r="A529">
        <f t="shared" si="17"/>
        <v>202309</v>
      </c>
      <c r="B529">
        <f t="shared" si="18"/>
        <v>1</v>
      </c>
      <c r="C529">
        <f>Input!A529</f>
        <v>9</v>
      </c>
      <c r="D529">
        <f>Input!B529</f>
        <v>2023</v>
      </c>
      <c r="E529" t="str">
        <f>Input!C529</f>
        <v>NGrid-Upstate</v>
      </c>
      <c r="F529">
        <f>Input!D529</f>
        <v>1004</v>
      </c>
      <c r="G529">
        <f>Input!E529</f>
        <v>1522735</v>
      </c>
      <c r="H529">
        <f>Input!F529</f>
        <v>246655</v>
      </c>
      <c r="I529">
        <f>Input!G529</f>
        <v>67326</v>
      </c>
      <c r="J529">
        <f>Input!H529</f>
        <v>8154</v>
      </c>
      <c r="K529">
        <f>Input!I529</f>
        <v>0.53548384978300001</v>
      </c>
      <c r="L529">
        <f>Input!J529</f>
        <v>63177</v>
      </c>
      <c r="M529">
        <f>Input!K529</f>
        <v>6012</v>
      </c>
      <c r="N529" s="1">
        <f>Input!L529</f>
        <v>207647960.09999999</v>
      </c>
      <c r="O529" s="1">
        <f>Input!M529</f>
        <v>276051051.80000001</v>
      </c>
      <c r="P529" s="1">
        <f>Input!N529</f>
        <v>50276807</v>
      </c>
      <c r="Q529" s="1">
        <f>Input!O529</f>
        <v>13596081</v>
      </c>
      <c r="R529">
        <f>Input!P529</f>
        <v>136.37</v>
      </c>
      <c r="S529" s="1">
        <f>Input!Q529</f>
        <v>80372024</v>
      </c>
      <c r="T529" s="1">
        <f>Input!R529</f>
        <v>6888376</v>
      </c>
    </row>
    <row r="530" spans="1:20" x14ac:dyDescent="0.45">
      <c r="A530">
        <f t="shared" si="17"/>
        <v>202309</v>
      </c>
      <c r="B530">
        <f t="shared" si="18"/>
        <v>0</v>
      </c>
      <c r="C530">
        <f>Input!A530</f>
        <v>9</v>
      </c>
      <c r="D530">
        <f>Input!B530</f>
        <v>2023</v>
      </c>
      <c r="E530" t="str">
        <f>Input!C530</f>
        <v>OR</v>
      </c>
      <c r="F530">
        <f>Input!D530</f>
        <v>1006</v>
      </c>
      <c r="G530">
        <f>Input!E530</f>
        <v>210523</v>
      </c>
      <c r="H530">
        <f>Input!F530</f>
        <v>16391</v>
      </c>
      <c r="I530">
        <f>Input!G530</f>
        <v>15466</v>
      </c>
      <c r="J530">
        <f>Input!H530</f>
        <v>1701</v>
      </c>
      <c r="K530">
        <f>Input!I530</f>
        <v>0.80798772580699996</v>
      </c>
      <c r="L530">
        <f>Input!J530</f>
        <v>9489</v>
      </c>
      <c r="M530">
        <f>Input!K530</f>
        <v>207</v>
      </c>
      <c r="N530" s="1">
        <f>Input!L530</f>
        <v>46608305.039999999</v>
      </c>
      <c r="O530" s="1">
        <f>Input!M530</f>
        <v>15168068.99</v>
      </c>
      <c r="P530" s="1">
        <f>Input!N530</f>
        <v>9245689.7599999998</v>
      </c>
      <c r="Q530" s="1">
        <f>Input!O530</f>
        <v>2094218.94</v>
      </c>
      <c r="R530">
        <f>Input!P530</f>
        <v>221.39</v>
      </c>
      <c r="S530" s="1">
        <f>Input!Q530</f>
        <v>13111057.77</v>
      </c>
      <c r="T530" s="1">
        <f>Input!R530</f>
        <v>429612.57</v>
      </c>
    </row>
    <row r="531" spans="1:20" x14ac:dyDescent="0.45">
      <c r="A531">
        <f t="shared" si="17"/>
        <v>202309</v>
      </c>
      <c r="B531">
        <f t="shared" si="18"/>
        <v>0</v>
      </c>
      <c r="C531">
        <f>Input!A531</f>
        <v>9</v>
      </c>
      <c r="D531">
        <f>Input!B531</f>
        <v>2023</v>
      </c>
      <c r="E531" t="str">
        <f>Input!C531</f>
        <v>CH</v>
      </c>
      <c r="F531">
        <f>Input!D531</f>
        <v>1001</v>
      </c>
      <c r="G531">
        <f>Input!E531</f>
        <v>280053</v>
      </c>
      <c r="H531">
        <f>Input!F531</f>
        <v>67744</v>
      </c>
      <c r="I531">
        <f>Input!G531</f>
        <v>0</v>
      </c>
      <c r="J531">
        <f>Input!H531</f>
        <v>0</v>
      </c>
      <c r="K531">
        <f>Input!I531</f>
        <v>0</v>
      </c>
      <c r="L531">
        <f>Input!J531</f>
        <v>12126</v>
      </c>
      <c r="M531">
        <f>Input!K531</f>
        <v>1273</v>
      </c>
      <c r="N531" s="1">
        <f>Input!L531</f>
        <v>44951733.590000004</v>
      </c>
      <c r="O531" s="1">
        <f>Input!M531</f>
        <v>109229402.2</v>
      </c>
      <c r="P531" s="1">
        <f>Input!N531</f>
        <v>0</v>
      </c>
      <c r="Q531" s="1">
        <f>Input!O531</f>
        <v>0</v>
      </c>
      <c r="R531">
        <f>Input!P531</f>
        <v>160.51</v>
      </c>
      <c r="S531" s="1">
        <f>Input!Q531</f>
        <v>18205556.800000001</v>
      </c>
      <c r="T531" s="1">
        <f>Input!R531</f>
        <v>2430657.06</v>
      </c>
    </row>
    <row r="532" spans="1:20" x14ac:dyDescent="0.45">
      <c r="A532">
        <f t="shared" si="17"/>
        <v>202309</v>
      </c>
      <c r="B532">
        <f t="shared" si="18"/>
        <v>0</v>
      </c>
      <c r="C532">
        <f>Input!A532</f>
        <v>9</v>
      </c>
      <c r="D532">
        <f>Input!B532</f>
        <v>2023</v>
      </c>
      <c r="E532" t="str">
        <f>Input!C532</f>
        <v>NYSEG</v>
      </c>
      <c r="F532">
        <f>Input!D532</f>
        <v>1005</v>
      </c>
      <c r="G532">
        <f>Input!E532</f>
        <v>1033836</v>
      </c>
      <c r="H532">
        <f>Input!F532</f>
        <v>127527</v>
      </c>
      <c r="I532">
        <f>Input!G532</f>
        <v>69815</v>
      </c>
      <c r="J532">
        <f>Input!H532</f>
        <v>1771</v>
      </c>
      <c r="K532">
        <f>Input!I532</f>
        <v>0.17130376578100001</v>
      </c>
      <c r="L532">
        <f>Input!J532</f>
        <v>45379</v>
      </c>
      <c r="M532">
        <f>Input!K532</f>
        <v>3131</v>
      </c>
      <c r="N532" s="1">
        <f>Input!L532</f>
        <v>85017714.469999999</v>
      </c>
      <c r="O532" s="1">
        <f>Input!M532</f>
        <v>80371552</v>
      </c>
      <c r="P532" s="1">
        <f>Input!N532</f>
        <v>45373729.469999999</v>
      </c>
      <c r="Q532" s="1">
        <f>Input!O532</f>
        <v>3676841.33</v>
      </c>
      <c r="R532">
        <f>Input!P532</f>
        <v>82.24</v>
      </c>
      <c r="S532" s="1">
        <f>Input!Q532</f>
        <v>40119578.159999996</v>
      </c>
      <c r="T532" s="1">
        <f>Input!R532</f>
        <v>2315260.5699999998</v>
      </c>
    </row>
    <row r="533" spans="1:20" x14ac:dyDescent="0.45">
      <c r="A533">
        <f t="shared" si="17"/>
        <v>202309</v>
      </c>
      <c r="B533">
        <f t="shared" si="18"/>
        <v>0</v>
      </c>
      <c r="C533">
        <f>Input!A533</f>
        <v>9</v>
      </c>
      <c r="D533">
        <f>Input!B533</f>
        <v>2023</v>
      </c>
      <c r="E533" t="str">
        <f>Input!C533</f>
        <v>RG&amp;E</v>
      </c>
      <c r="F533">
        <f>Input!D533</f>
        <v>1007</v>
      </c>
      <c r="G533">
        <f>Input!E533</f>
        <v>650536</v>
      </c>
      <c r="H533">
        <f>Input!F533</f>
        <v>77214</v>
      </c>
      <c r="I533">
        <f>Input!G533</f>
        <v>42056</v>
      </c>
      <c r="J533">
        <f>Input!H533</f>
        <v>854</v>
      </c>
      <c r="K533">
        <f>Input!I533</f>
        <v>0.131276362876</v>
      </c>
      <c r="L533">
        <f>Input!J533</f>
        <v>24265</v>
      </c>
      <c r="M533">
        <f>Input!K533</f>
        <v>1778</v>
      </c>
      <c r="N533" s="1">
        <f>Input!L533</f>
        <v>46556058.009999998</v>
      </c>
      <c r="O533" s="1">
        <f>Input!M533</f>
        <v>65458801.740000002</v>
      </c>
      <c r="P533" s="1">
        <f>Input!N533</f>
        <v>41403742.219999999</v>
      </c>
      <c r="Q533" s="1">
        <f>Input!O533</f>
        <v>2246381.1800000002</v>
      </c>
      <c r="R533">
        <f>Input!P533</f>
        <v>71.569999999999993</v>
      </c>
      <c r="S533" s="1">
        <f>Input!Q533</f>
        <v>23663673.559999999</v>
      </c>
      <c r="T533" s="1">
        <f>Input!R533</f>
        <v>1047822.85</v>
      </c>
    </row>
    <row r="534" spans="1:20" x14ac:dyDescent="0.45">
      <c r="A534">
        <f t="shared" si="17"/>
        <v>202309</v>
      </c>
      <c r="B534">
        <f t="shared" si="18"/>
        <v>0</v>
      </c>
      <c r="C534">
        <f>Input!A534</f>
        <v>9</v>
      </c>
      <c r="D534">
        <f>Input!B534</f>
        <v>2023</v>
      </c>
      <c r="E534" t="str">
        <f>Input!C534</f>
        <v>NFG</v>
      </c>
      <c r="F534">
        <f>Input!D534</f>
        <v>3120</v>
      </c>
      <c r="G534">
        <f>Input!E534</f>
        <v>507254</v>
      </c>
      <c r="H534">
        <f>Input!F534</f>
        <v>65733</v>
      </c>
      <c r="I534">
        <f>Input!G534</f>
        <v>16347</v>
      </c>
      <c r="J534">
        <f>Input!H534</f>
        <v>3188</v>
      </c>
      <c r="K534">
        <f>Input!I534</f>
        <v>0.62848198338500005</v>
      </c>
      <c r="L534">
        <f>Input!J534</f>
        <v>31312</v>
      </c>
      <c r="M534">
        <f>Input!K534</f>
        <v>2795</v>
      </c>
      <c r="N534" s="1">
        <f>Input!L534</f>
        <v>14759896</v>
      </c>
      <c r="O534" s="1">
        <f>Input!M534</f>
        <v>35390085</v>
      </c>
      <c r="P534" s="1">
        <f>Input!N534</f>
        <v>11200776</v>
      </c>
      <c r="Q534" s="1">
        <f>Input!O534</f>
        <v>3104361</v>
      </c>
      <c r="R534">
        <f>Input!P534</f>
        <v>29.1</v>
      </c>
      <c r="S534" s="1">
        <f>Input!Q534</f>
        <v>24147157</v>
      </c>
      <c r="T534" s="1">
        <f>Input!R534</f>
        <v>1839821</v>
      </c>
    </row>
    <row r="535" spans="1:20" x14ac:dyDescent="0.45">
      <c r="A535">
        <f t="shared" si="17"/>
        <v>202309</v>
      </c>
      <c r="B535">
        <f t="shared" si="18"/>
        <v>1</v>
      </c>
      <c r="C535">
        <f>Input!A535</f>
        <v>9</v>
      </c>
      <c r="D535">
        <f>Input!B535</f>
        <v>2023</v>
      </c>
      <c r="E535" t="str">
        <f>Input!C535</f>
        <v>NGrid-NY</v>
      </c>
      <c r="F535">
        <f>Input!D535</f>
        <v>3010</v>
      </c>
      <c r="G535">
        <f>Input!E535</f>
        <v>1158364</v>
      </c>
      <c r="H535">
        <f>Input!F535</f>
        <v>191342</v>
      </c>
      <c r="I535">
        <f>Input!G535</f>
        <v>96392</v>
      </c>
      <c r="J535">
        <f>Input!H535</f>
        <v>1778</v>
      </c>
      <c r="K535">
        <f>Input!I535</f>
        <v>0.153492339196</v>
      </c>
      <c r="L535">
        <f>Input!J535</f>
        <v>31021</v>
      </c>
      <c r="M535">
        <f>Input!K535</f>
        <v>4273</v>
      </c>
      <c r="N535" s="1">
        <f>Input!L535</f>
        <v>54974721.850000001</v>
      </c>
      <c r="O535" s="1">
        <f>Input!M535</f>
        <v>134762761</v>
      </c>
      <c r="P535" s="1">
        <f>Input!N535</f>
        <v>83588573</v>
      </c>
      <c r="Q535" s="1">
        <f>Input!O535</f>
        <v>2992271</v>
      </c>
      <c r="R535">
        <f>Input!P535</f>
        <v>47.46</v>
      </c>
      <c r="S535" s="1">
        <f>Input!Q535</f>
        <v>36447205</v>
      </c>
      <c r="T535" s="1">
        <f>Input!R535</f>
        <v>2004970.96</v>
      </c>
    </row>
    <row r="536" spans="1:20" x14ac:dyDescent="0.45">
      <c r="A536">
        <f t="shared" si="17"/>
        <v>202312</v>
      </c>
      <c r="B536">
        <f t="shared" si="18"/>
        <v>0</v>
      </c>
      <c r="C536">
        <f>Input!A536</f>
        <v>12</v>
      </c>
      <c r="D536">
        <f>Input!B536</f>
        <v>2023</v>
      </c>
      <c r="E536" t="str">
        <f>Input!C536</f>
        <v>PSEG</v>
      </c>
      <c r="F536" t="str">
        <f>Input!D536</f>
        <v>7497ps</v>
      </c>
      <c r="G536">
        <f>Input!E536</f>
        <v>1063849</v>
      </c>
      <c r="H536">
        <f>Input!F536</f>
        <v>120317</v>
      </c>
      <c r="I536">
        <f>Input!G536</f>
        <v>9219</v>
      </c>
      <c r="J536">
        <f>Input!H536</f>
        <v>695</v>
      </c>
      <c r="K536">
        <f>Input!I536</f>
        <v>6.5328820162000006E-2</v>
      </c>
      <c r="L536">
        <f>Input!J536</f>
        <v>52297</v>
      </c>
      <c r="M536">
        <f>Input!K536</f>
        <v>1613</v>
      </c>
      <c r="N536" s="1">
        <f>Input!L536</f>
        <v>137226852.69999999</v>
      </c>
      <c r="O536" s="1">
        <f>Input!M536</f>
        <v>80111715.769999996</v>
      </c>
      <c r="P536" s="1">
        <f>Input!N536</f>
        <v>13740645</v>
      </c>
      <c r="Q536" s="1">
        <f>Input!O536</f>
        <v>1264124.67</v>
      </c>
      <c r="R536">
        <f>Input!P536</f>
        <v>128.99</v>
      </c>
      <c r="S536" s="1">
        <f>Input!Q536</f>
        <v>75369867</v>
      </c>
      <c r="T536" s="1">
        <f>Input!R536</f>
        <v>1737968.25</v>
      </c>
    </row>
    <row r="537" spans="1:20" x14ac:dyDescent="0.45">
      <c r="A537">
        <f t="shared" si="17"/>
        <v>202312</v>
      </c>
      <c r="B537">
        <f t="shared" si="18"/>
        <v>0</v>
      </c>
      <c r="C537">
        <f>Input!A537</f>
        <v>12</v>
      </c>
      <c r="D537">
        <f>Input!B537</f>
        <v>2023</v>
      </c>
      <c r="E537" t="str">
        <f>Input!C537</f>
        <v>OR</v>
      </c>
      <c r="F537">
        <f>Input!D537</f>
        <v>1006</v>
      </c>
      <c r="G537">
        <f>Input!E537</f>
        <v>208189</v>
      </c>
      <c r="H537">
        <f>Input!F537</f>
        <v>15485</v>
      </c>
      <c r="I537">
        <f>Input!G537</f>
        <v>0</v>
      </c>
      <c r="J537">
        <f>Input!H537</f>
        <v>0</v>
      </c>
      <c r="K537">
        <f>Input!I537</f>
        <v>0</v>
      </c>
      <c r="L537">
        <f>Input!J537</f>
        <v>8822</v>
      </c>
      <c r="M537">
        <f>Input!K537</f>
        <v>9</v>
      </c>
      <c r="N537" s="1">
        <f>Input!L537</f>
        <v>58830121.450000003</v>
      </c>
      <c r="O537" s="1">
        <f>Input!M537</f>
        <v>10923883.84</v>
      </c>
      <c r="P537" s="1">
        <f>Input!N537</f>
        <v>0</v>
      </c>
      <c r="Q537" s="1">
        <f>Input!O537</f>
        <v>0</v>
      </c>
      <c r="R537">
        <f>Input!P537</f>
        <v>282.58</v>
      </c>
      <c r="S537" s="1">
        <f>Input!Q537</f>
        <v>11742857.220000001</v>
      </c>
      <c r="T537" s="1">
        <f>Input!R537</f>
        <v>246128.74</v>
      </c>
    </row>
    <row r="538" spans="1:20" x14ac:dyDescent="0.45">
      <c r="A538">
        <f t="shared" si="17"/>
        <v>202312</v>
      </c>
      <c r="B538">
        <f t="shared" si="18"/>
        <v>0</v>
      </c>
      <c r="C538">
        <f>Input!A538</f>
        <v>12</v>
      </c>
      <c r="D538">
        <f>Input!B538</f>
        <v>2023</v>
      </c>
      <c r="E538" t="str">
        <f>Input!C538</f>
        <v>CE</v>
      </c>
      <c r="F538">
        <f>Input!D538</f>
        <v>1002</v>
      </c>
      <c r="G538">
        <f>Input!E538</f>
        <v>3061817</v>
      </c>
      <c r="H538">
        <f>Input!F538</f>
        <v>487593</v>
      </c>
      <c r="I538">
        <f>Input!G538</f>
        <v>0</v>
      </c>
      <c r="J538">
        <f>Input!H538</f>
        <v>0</v>
      </c>
      <c r="K538">
        <f>Input!I538</f>
        <v>0</v>
      </c>
      <c r="L538">
        <f>Input!J538</f>
        <v>157116</v>
      </c>
      <c r="M538">
        <f>Input!K538</f>
        <v>5</v>
      </c>
      <c r="N538" s="1">
        <f>Input!L538</f>
        <v>646507077.60000002</v>
      </c>
      <c r="O538" s="1">
        <f>Input!M538</f>
        <v>700177749.79999995</v>
      </c>
      <c r="P538" s="1">
        <f>Input!N538</f>
        <v>0</v>
      </c>
      <c r="Q538" s="1">
        <f>Input!O538</f>
        <v>0</v>
      </c>
      <c r="R538">
        <f>Input!P538</f>
        <v>211.15</v>
      </c>
      <c r="S538" s="1">
        <f>Input!Q538</f>
        <v>167605138.59999999</v>
      </c>
      <c r="T538" s="1">
        <f>Input!R538</f>
        <v>12564.97</v>
      </c>
    </row>
    <row r="539" spans="1:20" x14ac:dyDescent="0.45">
      <c r="A539">
        <f t="shared" si="17"/>
        <v>202312</v>
      </c>
      <c r="B539">
        <f t="shared" si="18"/>
        <v>1</v>
      </c>
      <c r="C539">
        <f>Input!A539</f>
        <v>12</v>
      </c>
      <c r="D539">
        <f>Input!B539</f>
        <v>2023</v>
      </c>
      <c r="E539" t="str">
        <f>Input!C539</f>
        <v>NGrid-LI</v>
      </c>
      <c r="F539">
        <f>Input!D539</f>
        <v>1003</v>
      </c>
      <c r="G539">
        <f>Input!E539</f>
        <v>546893</v>
      </c>
      <c r="H539">
        <f>Input!F539</f>
        <v>48560</v>
      </c>
      <c r="I539">
        <f>Input!G539</f>
        <v>16433</v>
      </c>
      <c r="J539">
        <f>Input!H539</f>
        <v>0</v>
      </c>
      <c r="K539">
        <f>Input!I539</f>
        <v>0</v>
      </c>
      <c r="L539">
        <f>Input!J539</f>
        <v>9307</v>
      </c>
      <c r="M539">
        <f>Input!K539</f>
        <v>748</v>
      </c>
      <c r="N539" s="1">
        <f>Input!L539</f>
        <v>100113094</v>
      </c>
      <c r="O539" s="1">
        <f>Input!M539</f>
        <v>35915723.600000001</v>
      </c>
      <c r="P539" s="1">
        <f>Input!N539</f>
        <v>8606461</v>
      </c>
      <c r="Q539" s="1">
        <f>Input!O539</f>
        <v>0</v>
      </c>
      <c r="R539">
        <f>Input!P539</f>
        <v>183.06</v>
      </c>
      <c r="S539" s="1">
        <f>Input!Q539</f>
        <v>10215341</v>
      </c>
      <c r="T539" s="1">
        <f>Input!R539</f>
        <v>520789.86</v>
      </c>
    </row>
    <row r="540" spans="1:20" x14ac:dyDescent="0.45">
      <c r="A540">
        <f t="shared" si="17"/>
        <v>202312</v>
      </c>
      <c r="B540">
        <f t="shared" si="18"/>
        <v>1</v>
      </c>
      <c r="C540">
        <f>Input!A540</f>
        <v>12</v>
      </c>
      <c r="D540">
        <f>Input!B540</f>
        <v>2023</v>
      </c>
      <c r="E540" t="str">
        <f>Input!C540</f>
        <v>NGrid-Upstate</v>
      </c>
      <c r="F540">
        <f>Input!D540</f>
        <v>1004</v>
      </c>
      <c r="G540">
        <f>Input!E540</f>
        <v>1494335</v>
      </c>
      <c r="H540">
        <f>Input!F540</f>
        <v>243408</v>
      </c>
      <c r="I540">
        <f>Input!G540</f>
        <v>58334</v>
      </c>
      <c r="J540">
        <f>Input!H540</f>
        <v>14</v>
      </c>
      <c r="K540">
        <f>Input!I540</f>
        <v>9.3687158499999998E-4</v>
      </c>
      <c r="L540">
        <f>Input!J540</f>
        <v>53635</v>
      </c>
      <c r="M540">
        <f>Input!K540</f>
        <v>5650</v>
      </c>
      <c r="N540" s="1">
        <f>Input!L540</f>
        <v>250072984.59999999</v>
      </c>
      <c r="O540" s="1">
        <f>Input!M540</f>
        <v>275814707</v>
      </c>
      <c r="P540" s="1">
        <f>Input!N540</f>
        <v>41788996</v>
      </c>
      <c r="Q540" s="1">
        <f>Input!O540</f>
        <v>19100</v>
      </c>
      <c r="R540">
        <f>Input!P540</f>
        <v>167.35</v>
      </c>
      <c r="S540" s="1">
        <f>Input!Q540</f>
        <v>62194213</v>
      </c>
      <c r="T540" s="1">
        <f>Input!R540</f>
        <v>5812947.0700000003</v>
      </c>
    </row>
    <row r="541" spans="1:20" x14ac:dyDescent="0.45">
      <c r="A541">
        <f t="shared" si="17"/>
        <v>202312</v>
      </c>
      <c r="B541">
        <f t="shared" si="18"/>
        <v>0</v>
      </c>
      <c r="C541">
        <f>Input!A541</f>
        <v>12</v>
      </c>
      <c r="D541">
        <f>Input!B541</f>
        <v>2023</v>
      </c>
      <c r="E541" t="str">
        <f>Input!C541</f>
        <v>CH</v>
      </c>
      <c r="F541">
        <f>Input!D541</f>
        <v>1001</v>
      </c>
      <c r="G541">
        <f>Input!E541</f>
        <v>266612</v>
      </c>
      <c r="H541">
        <f>Input!F541</f>
        <v>64851</v>
      </c>
      <c r="I541">
        <f>Input!G541</f>
        <v>82</v>
      </c>
      <c r="J541">
        <f>Input!H541</f>
        <v>0</v>
      </c>
      <c r="K541">
        <f>Input!I541</f>
        <v>0</v>
      </c>
      <c r="L541">
        <f>Input!J541</f>
        <v>10788</v>
      </c>
      <c r="M541">
        <f>Input!K541</f>
        <v>889</v>
      </c>
      <c r="N541" s="1">
        <f>Input!L541</f>
        <v>49775789.439999998</v>
      </c>
      <c r="O541" s="1">
        <f>Input!M541</f>
        <v>117869957.59999999</v>
      </c>
      <c r="P541" s="1">
        <f>Input!N541</f>
        <v>166287.21</v>
      </c>
      <c r="Q541" s="1">
        <f>Input!O541</f>
        <v>0</v>
      </c>
      <c r="R541">
        <f>Input!P541</f>
        <v>186.7</v>
      </c>
      <c r="S541" s="1">
        <f>Input!Q541</f>
        <v>17914481.870000001</v>
      </c>
      <c r="T541" s="1">
        <f>Input!R541</f>
        <v>1210018.8899999999</v>
      </c>
    </row>
    <row r="542" spans="1:20" x14ac:dyDescent="0.45">
      <c r="A542">
        <f t="shared" si="17"/>
        <v>202312</v>
      </c>
      <c r="B542">
        <f t="shared" si="18"/>
        <v>0</v>
      </c>
      <c r="C542">
        <f>Input!A542</f>
        <v>12</v>
      </c>
      <c r="D542">
        <f>Input!B542</f>
        <v>2023</v>
      </c>
      <c r="E542" t="str">
        <f>Input!C542</f>
        <v>NYSEG</v>
      </c>
      <c r="F542">
        <f>Input!D542</f>
        <v>1005</v>
      </c>
      <c r="G542">
        <f>Input!E542</f>
        <v>1034346</v>
      </c>
      <c r="H542">
        <f>Input!F542</f>
        <v>113289</v>
      </c>
      <c r="I542">
        <f>Input!G542</f>
        <v>69500</v>
      </c>
      <c r="J542">
        <f>Input!H542</f>
        <v>1</v>
      </c>
      <c r="K542">
        <f>Input!I542</f>
        <v>9.6679447999999999E-5</v>
      </c>
      <c r="L542">
        <f>Input!J542</f>
        <v>42205</v>
      </c>
      <c r="M542">
        <f>Input!K542</f>
        <v>3486</v>
      </c>
      <c r="N542" s="1">
        <f>Input!L542</f>
        <v>123612464</v>
      </c>
      <c r="O542" s="1">
        <f>Input!M542</f>
        <v>75955828</v>
      </c>
      <c r="P542" s="1">
        <f>Input!N542</f>
        <v>32603539.109999999</v>
      </c>
      <c r="Q542" s="1">
        <f>Input!O542</f>
        <v>2733.08</v>
      </c>
      <c r="R542">
        <f>Input!P542</f>
        <v>119.51</v>
      </c>
      <c r="S542" s="1">
        <f>Input!Q542</f>
        <v>35446161.460000001</v>
      </c>
      <c r="T542" s="1">
        <f>Input!R542</f>
        <v>3144292.94</v>
      </c>
    </row>
    <row r="543" spans="1:20" x14ac:dyDescent="0.45">
      <c r="A543">
        <f t="shared" si="17"/>
        <v>202312</v>
      </c>
      <c r="B543">
        <f t="shared" si="18"/>
        <v>0</v>
      </c>
      <c r="C543">
        <f>Input!A543</f>
        <v>12</v>
      </c>
      <c r="D543">
        <f>Input!B543</f>
        <v>2023</v>
      </c>
      <c r="E543" t="str">
        <f>Input!C543</f>
        <v>RG&amp;E</v>
      </c>
      <c r="F543">
        <f>Input!D543</f>
        <v>1007</v>
      </c>
      <c r="G543">
        <f>Input!E543</f>
        <v>651858</v>
      </c>
      <c r="H543">
        <f>Input!F543</f>
        <v>70413</v>
      </c>
      <c r="I543">
        <f>Input!G543</f>
        <v>40204</v>
      </c>
      <c r="J543">
        <f>Input!H543</f>
        <v>0</v>
      </c>
      <c r="K543">
        <f>Input!I543</f>
        <v>0</v>
      </c>
      <c r="L543">
        <f>Input!J543</f>
        <v>22688</v>
      </c>
      <c r="M543">
        <f>Input!K543</f>
        <v>1923</v>
      </c>
      <c r="N543" s="1">
        <f>Input!L543</f>
        <v>65982353.890000001</v>
      </c>
      <c r="O543" s="1">
        <f>Input!M543</f>
        <v>66054811.829999998</v>
      </c>
      <c r="P543" s="1">
        <f>Input!N543</f>
        <v>28690541.66</v>
      </c>
      <c r="Q543" s="1">
        <f>Input!O543</f>
        <v>0</v>
      </c>
      <c r="R543">
        <f>Input!P543</f>
        <v>101.22</v>
      </c>
      <c r="S543" s="1">
        <f>Input!Q543</f>
        <v>22147875.600000001</v>
      </c>
      <c r="T543" s="1">
        <f>Input!R543</f>
        <v>1856340.19</v>
      </c>
    </row>
    <row r="544" spans="1:20" x14ac:dyDescent="0.45">
      <c r="A544">
        <f t="shared" si="17"/>
        <v>202312</v>
      </c>
      <c r="B544">
        <f t="shared" si="18"/>
        <v>0</v>
      </c>
      <c r="C544">
        <f>Input!A544</f>
        <v>12</v>
      </c>
      <c r="D544">
        <f>Input!B544</f>
        <v>2023</v>
      </c>
      <c r="E544" t="str">
        <f>Input!C544</f>
        <v>NFG</v>
      </c>
      <c r="F544">
        <f>Input!D544</f>
        <v>3120</v>
      </c>
      <c r="G544">
        <f>Input!E544</f>
        <v>511326</v>
      </c>
      <c r="H544">
        <f>Input!F544</f>
        <v>58524</v>
      </c>
      <c r="I544">
        <f>Input!G544</f>
        <v>8314</v>
      </c>
      <c r="J544">
        <f>Input!H544</f>
        <v>0</v>
      </c>
      <c r="K544">
        <f>Input!I544</f>
        <v>0</v>
      </c>
      <c r="L544">
        <f>Input!J544</f>
        <v>19332</v>
      </c>
      <c r="M544">
        <f>Input!K544</f>
        <v>2448</v>
      </c>
      <c r="N544" s="1">
        <f>Input!L544</f>
        <v>39974859</v>
      </c>
      <c r="O544" s="1">
        <f>Input!M544</f>
        <v>32784525</v>
      </c>
      <c r="P544" s="1">
        <f>Input!N544</f>
        <v>5992148</v>
      </c>
      <c r="Q544" s="1">
        <f>Input!O544</f>
        <v>0</v>
      </c>
      <c r="R544">
        <f>Input!P544</f>
        <v>78.180000000000007</v>
      </c>
      <c r="S544" s="1">
        <f>Input!Q544</f>
        <v>14930846</v>
      </c>
      <c r="T544" s="1">
        <f>Input!R544</f>
        <v>172918</v>
      </c>
    </row>
    <row r="545" spans="1:20" x14ac:dyDescent="0.45">
      <c r="A545">
        <f t="shared" si="17"/>
        <v>202312</v>
      </c>
      <c r="B545">
        <f t="shared" si="18"/>
        <v>1</v>
      </c>
      <c r="C545">
        <f>Input!A545</f>
        <v>12</v>
      </c>
      <c r="D545">
        <f>Input!B545</f>
        <v>2023</v>
      </c>
      <c r="E545" t="str">
        <f>Input!C545</f>
        <v>NGrid-NY</v>
      </c>
      <c r="F545">
        <f>Input!D545</f>
        <v>3010</v>
      </c>
      <c r="G545">
        <f>Input!E545</f>
        <v>1120755</v>
      </c>
      <c r="H545">
        <f>Input!F545</f>
        <v>190056</v>
      </c>
      <c r="I545">
        <f>Input!G545</f>
        <v>96694</v>
      </c>
      <c r="J545">
        <f>Input!H545</f>
        <v>105</v>
      </c>
      <c r="K545">
        <f>Input!I545</f>
        <v>9.3686845029999997E-3</v>
      </c>
      <c r="L545">
        <f>Input!J545</f>
        <v>24767</v>
      </c>
      <c r="M545">
        <f>Input!K545</f>
        <v>4363</v>
      </c>
      <c r="N545" s="1">
        <f>Input!L545</f>
        <v>151132100.80000001</v>
      </c>
      <c r="O545" s="1">
        <f>Input!M545</f>
        <v>130160820</v>
      </c>
      <c r="P545" s="1">
        <f>Input!N545</f>
        <v>86247097</v>
      </c>
      <c r="Q545" s="1">
        <f>Input!O545</f>
        <v>87787</v>
      </c>
      <c r="R545">
        <f>Input!P545</f>
        <v>134.85</v>
      </c>
      <c r="S545" s="1">
        <f>Input!Q545</f>
        <v>27899392</v>
      </c>
      <c r="T545" s="1">
        <f>Input!R545</f>
        <v>1636142.81</v>
      </c>
    </row>
    <row r="546" spans="1:20" x14ac:dyDescent="0.45">
      <c r="A546">
        <f t="shared" si="17"/>
        <v>202403</v>
      </c>
      <c r="B546">
        <f t="shared" si="18"/>
        <v>0</v>
      </c>
      <c r="C546">
        <f>Input!A546</f>
        <v>3</v>
      </c>
      <c r="D546">
        <f>Input!B546</f>
        <v>2024</v>
      </c>
      <c r="E546" t="str">
        <f>Input!C546</f>
        <v>PSEG</v>
      </c>
      <c r="F546" t="str">
        <f>Input!D546</f>
        <v>7497ps</v>
      </c>
      <c r="G546">
        <f>Input!E546</f>
        <v>1062592</v>
      </c>
      <c r="H546">
        <f>Input!F546</f>
        <v>112104</v>
      </c>
      <c r="I546">
        <f>Input!G546</f>
        <v>8980</v>
      </c>
      <c r="J546">
        <f>Input!H546</f>
        <v>1566</v>
      </c>
      <c r="K546">
        <f>Input!I546</f>
        <v>0.14737547431199999</v>
      </c>
      <c r="L546">
        <f>Input!J546</f>
        <v>51364</v>
      </c>
      <c r="M546">
        <f>Input!K546</f>
        <v>1464</v>
      </c>
      <c r="N546" s="1">
        <f>Input!L546</f>
        <v>146137304</v>
      </c>
      <c r="O546" s="1">
        <f>Input!M546</f>
        <v>74337219.659999996</v>
      </c>
      <c r="P546" s="1">
        <f>Input!N546</f>
        <v>11300272</v>
      </c>
      <c r="Q546" s="1">
        <f>Input!O546</f>
        <v>2408338.15</v>
      </c>
      <c r="R546">
        <f>Input!P546</f>
        <v>137.53</v>
      </c>
      <c r="S546" s="1">
        <f>Input!Q546</f>
        <v>71216099</v>
      </c>
      <c r="T546" s="1">
        <f>Input!R546</f>
        <v>1394124.2</v>
      </c>
    </row>
    <row r="547" spans="1:20" x14ac:dyDescent="0.45">
      <c r="A547">
        <f t="shared" si="17"/>
        <v>202403</v>
      </c>
      <c r="B547">
        <f t="shared" si="18"/>
        <v>1</v>
      </c>
      <c r="C547">
        <f>Input!A547</f>
        <v>3</v>
      </c>
      <c r="D547">
        <f>Input!B547</f>
        <v>2024</v>
      </c>
      <c r="E547" t="str">
        <f>Input!C547</f>
        <v>NGrid-LI</v>
      </c>
      <c r="F547">
        <f>Input!D547</f>
        <v>1003</v>
      </c>
      <c r="G547">
        <f>Input!E547</f>
        <v>548513</v>
      </c>
      <c r="H547">
        <f>Input!F547</f>
        <v>50150</v>
      </c>
      <c r="I547">
        <f>Input!G547</f>
        <v>20245</v>
      </c>
      <c r="J547">
        <f>Input!H547</f>
        <v>121</v>
      </c>
      <c r="K547">
        <f>Input!I547</f>
        <v>2.2059641248E-2</v>
      </c>
      <c r="L547">
        <f>Input!J547</f>
        <v>8770</v>
      </c>
      <c r="M547">
        <f>Input!K547</f>
        <v>599</v>
      </c>
      <c r="N547" s="1">
        <f>Input!L547</f>
        <v>115484769.7</v>
      </c>
      <c r="O547" s="1">
        <f>Input!M547</f>
        <v>40215904.049999997</v>
      </c>
      <c r="P547" s="1">
        <f>Input!N547</f>
        <v>12233164</v>
      </c>
      <c r="Q547" s="1">
        <f>Input!O547</f>
        <v>244249</v>
      </c>
      <c r="R547">
        <f>Input!P547</f>
        <v>210.54</v>
      </c>
      <c r="S547" s="1">
        <f>Input!Q547</f>
        <v>10202720</v>
      </c>
      <c r="T547" s="1">
        <f>Input!R547</f>
        <v>334947.07</v>
      </c>
    </row>
    <row r="548" spans="1:20" x14ac:dyDescent="0.45">
      <c r="A548">
        <f t="shared" si="17"/>
        <v>202403</v>
      </c>
      <c r="B548">
        <f t="shared" si="18"/>
        <v>1</v>
      </c>
      <c r="C548">
        <f>Input!A548</f>
        <v>3</v>
      </c>
      <c r="D548">
        <f>Input!B548</f>
        <v>2024</v>
      </c>
      <c r="E548" t="str">
        <f>Input!C548</f>
        <v>NGrid-Upstate</v>
      </c>
      <c r="F548">
        <f>Input!D548</f>
        <v>1004</v>
      </c>
      <c r="G548">
        <f>Input!E548</f>
        <v>1506226</v>
      </c>
      <c r="H548">
        <f>Input!F548</f>
        <v>234626</v>
      </c>
      <c r="I548">
        <f>Input!G548</f>
        <v>56871</v>
      </c>
      <c r="J548">
        <f>Input!H548</f>
        <v>588</v>
      </c>
      <c r="K548">
        <f>Input!I548</f>
        <v>3.9037966414000001E-2</v>
      </c>
      <c r="L548">
        <f>Input!J548</f>
        <v>52203</v>
      </c>
      <c r="M548">
        <f>Input!K548</f>
        <v>4104</v>
      </c>
      <c r="N548" s="1">
        <f>Input!L548</f>
        <v>245097571.40000001</v>
      </c>
      <c r="O548" s="1">
        <f>Input!M548</f>
        <v>300149850.30000001</v>
      </c>
      <c r="P548" s="1">
        <f>Input!N548</f>
        <v>38872862</v>
      </c>
      <c r="Q548" s="1">
        <f>Input!O548</f>
        <v>1703081</v>
      </c>
      <c r="R548">
        <f>Input!P548</f>
        <v>162.72</v>
      </c>
      <c r="S548" s="1">
        <f>Input!Q548</f>
        <v>66424066</v>
      </c>
      <c r="T548" s="1">
        <f>Input!R548</f>
        <v>2487509.52</v>
      </c>
    </row>
    <row r="549" spans="1:20" x14ac:dyDescent="0.45">
      <c r="A549">
        <f t="shared" si="17"/>
        <v>202403</v>
      </c>
      <c r="B549">
        <f t="shared" si="18"/>
        <v>0</v>
      </c>
      <c r="C549">
        <f>Input!A549</f>
        <v>3</v>
      </c>
      <c r="D549">
        <f>Input!B549</f>
        <v>2024</v>
      </c>
      <c r="E549" t="str">
        <f>Input!C549</f>
        <v>OR</v>
      </c>
      <c r="F549">
        <f>Input!D549</f>
        <v>1006</v>
      </c>
      <c r="G549">
        <f>Input!E549</f>
        <v>209954</v>
      </c>
      <c r="H549">
        <f>Input!F549</f>
        <v>19504</v>
      </c>
      <c r="I549">
        <f>Input!G549</f>
        <v>18700</v>
      </c>
      <c r="J549">
        <f>Input!H549</f>
        <v>0</v>
      </c>
      <c r="K549">
        <f>Input!I549</f>
        <v>0</v>
      </c>
      <c r="L549">
        <f>Input!J549</f>
        <v>5469</v>
      </c>
      <c r="M549">
        <f>Input!K549</f>
        <v>885</v>
      </c>
      <c r="N549" s="1">
        <f>Input!L549</f>
        <v>57510046.450000003</v>
      </c>
      <c r="O549" s="1">
        <f>Input!M549</f>
        <v>20333445.640000001</v>
      </c>
      <c r="P549" s="1">
        <f>Input!N549</f>
        <v>28721871.370000001</v>
      </c>
      <c r="Q549" s="1">
        <f>Input!O549</f>
        <v>0</v>
      </c>
      <c r="R549">
        <f>Input!P549</f>
        <v>273.92</v>
      </c>
      <c r="S549" s="1">
        <f>Input!Q549</f>
        <v>6997177.0899999999</v>
      </c>
      <c r="T549" s="1">
        <f>Input!R549</f>
        <v>976580.25</v>
      </c>
    </row>
    <row r="550" spans="1:20" x14ac:dyDescent="0.45">
      <c r="A550">
        <f t="shared" si="17"/>
        <v>202403</v>
      </c>
      <c r="B550">
        <f t="shared" si="18"/>
        <v>0</v>
      </c>
      <c r="C550">
        <f>Input!A550</f>
        <v>3</v>
      </c>
      <c r="D550">
        <f>Input!B550</f>
        <v>2024</v>
      </c>
      <c r="E550" t="str">
        <f>Input!C550</f>
        <v>CE</v>
      </c>
      <c r="F550">
        <f>Input!D550</f>
        <v>1002</v>
      </c>
      <c r="G550">
        <f>Input!E550</f>
        <v>3101542</v>
      </c>
      <c r="H550">
        <f>Input!F550</f>
        <v>458289</v>
      </c>
      <c r="I550">
        <f>Input!G550</f>
        <v>287232</v>
      </c>
      <c r="J550">
        <f>Input!H550</f>
        <v>0</v>
      </c>
      <c r="K550">
        <f>Input!I550</f>
        <v>0</v>
      </c>
      <c r="L550">
        <f>Input!J550</f>
        <v>142328</v>
      </c>
      <c r="M550">
        <f>Input!K550</f>
        <v>10610</v>
      </c>
      <c r="N550" s="1">
        <f>Input!L550</f>
        <v>587816929.5</v>
      </c>
      <c r="O550" s="1">
        <f>Input!M550</f>
        <v>776625416.39999998</v>
      </c>
      <c r="P550" s="1">
        <f>Input!N550</f>
        <v>442098723.19999999</v>
      </c>
      <c r="Q550" s="1">
        <f>Input!O550</f>
        <v>0</v>
      </c>
      <c r="R550">
        <f>Input!P550</f>
        <v>189.52</v>
      </c>
      <c r="S550" s="1">
        <f>Input!Q550</f>
        <v>173311913</v>
      </c>
      <c r="T550" s="1">
        <f>Input!R550</f>
        <v>13283963.85</v>
      </c>
    </row>
    <row r="551" spans="1:20" x14ac:dyDescent="0.45">
      <c r="A551">
        <f t="shared" si="17"/>
        <v>202403</v>
      </c>
      <c r="B551">
        <f t="shared" si="18"/>
        <v>0</v>
      </c>
      <c r="C551">
        <f>Input!A551</f>
        <v>3</v>
      </c>
      <c r="D551">
        <f>Input!B551</f>
        <v>2024</v>
      </c>
      <c r="E551" t="str">
        <f>Input!C551</f>
        <v>CH</v>
      </c>
      <c r="F551">
        <f>Input!D551</f>
        <v>1001</v>
      </c>
      <c r="G551">
        <f>Input!E551</f>
        <v>273951</v>
      </c>
      <c r="H551">
        <f>Input!F551</f>
        <v>62847</v>
      </c>
      <c r="I551">
        <f>Input!G551</f>
        <v>644</v>
      </c>
      <c r="J551">
        <f>Input!H551</f>
        <v>0</v>
      </c>
      <c r="K551">
        <f>Input!I551</f>
        <v>0</v>
      </c>
      <c r="L551">
        <f>Input!J551</f>
        <v>12528</v>
      </c>
      <c r="M551">
        <f>Input!K551</f>
        <v>4901</v>
      </c>
      <c r="N551" s="1">
        <f>Input!L551</f>
        <v>59129317.979999997</v>
      </c>
      <c r="O551" s="1">
        <f>Input!M551</f>
        <v>126772438</v>
      </c>
      <c r="P551" s="1">
        <f>Input!N551</f>
        <v>1429765.13</v>
      </c>
      <c r="Q551" s="1">
        <f>Input!O551</f>
        <v>0</v>
      </c>
      <c r="R551">
        <f>Input!P551</f>
        <v>215.84</v>
      </c>
      <c r="S551" s="1">
        <f>Input!Q551</f>
        <v>24906220.690000001</v>
      </c>
      <c r="T551" s="1">
        <f>Input!R551</f>
        <v>6735919.4000000004</v>
      </c>
    </row>
    <row r="552" spans="1:20" x14ac:dyDescent="0.45">
      <c r="A552">
        <f t="shared" si="17"/>
        <v>202403</v>
      </c>
      <c r="B552">
        <f t="shared" si="18"/>
        <v>0</v>
      </c>
      <c r="C552">
        <f>Input!A552</f>
        <v>3</v>
      </c>
      <c r="D552">
        <f>Input!B552</f>
        <v>2024</v>
      </c>
      <c r="E552" t="str">
        <f>Input!C552</f>
        <v>NYSEG</v>
      </c>
      <c r="F552">
        <f>Input!D552</f>
        <v>1005</v>
      </c>
      <c r="G552">
        <f>Input!E552</f>
        <v>1034162</v>
      </c>
      <c r="H552">
        <f>Input!F552</f>
        <v>114358</v>
      </c>
      <c r="I552">
        <f>Input!G552</f>
        <v>83560</v>
      </c>
      <c r="J552">
        <f>Input!H552</f>
        <v>1080</v>
      </c>
      <c r="K552">
        <f>Input!I552</f>
        <v>0.104432381</v>
      </c>
      <c r="L552">
        <f>Input!J552</f>
        <v>42817</v>
      </c>
      <c r="M552">
        <f>Input!K552</f>
        <v>2487</v>
      </c>
      <c r="N552" s="1">
        <f>Input!L552</f>
        <v>127863715.8</v>
      </c>
      <c r="O552" s="1">
        <f>Input!M552</f>
        <v>72573991.900000006</v>
      </c>
      <c r="P552" s="1">
        <f>Input!N552</f>
        <v>58043246.310000002</v>
      </c>
      <c r="Q552" s="1">
        <f>Input!O552</f>
        <v>1812725.27</v>
      </c>
      <c r="R552">
        <f>Input!P552</f>
        <v>123.64</v>
      </c>
      <c r="S552" s="1">
        <f>Input!Q552</f>
        <v>38701145.210000001</v>
      </c>
      <c r="T552" s="1">
        <f>Input!R552</f>
        <v>1238537.96</v>
      </c>
    </row>
    <row r="553" spans="1:20" x14ac:dyDescent="0.45">
      <c r="A553">
        <f t="shared" si="17"/>
        <v>202403</v>
      </c>
      <c r="B553">
        <f t="shared" si="18"/>
        <v>0</v>
      </c>
      <c r="C553">
        <f>Input!A553</f>
        <v>3</v>
      </c>
      <c r="D553">
        <f>Input!B553</f>
        <v>2024</v>
      </c>
      <c r="E553" t="str">
        <f>Input!C553</f>
        <v>RG&amp;E</v>
      </c>
      <c r="F553">
        <f>Input!D553</f>
        <v>1007</v>
      </c>
      <c r="G553">
        <f>Input!E553</f>
        <v>652786</v>
      </c>
      <c r="H553">
        <f>Input!F553</f>
        <v>70016</v>
      </c>
      <c r="I553">
        <f>Input!G553</f>
        <v>49553</v>
      </c>
      <c r="J553">
        <f>Input!H553</f>
        <v>357</v>
      </c>
      <c r="K553">
        <f>Input!I553</f>
        <v>5.4688672857999998E-2</v>
      </c>
      <c r="L553">
        <f>Input!J553</f>
        <v>23756</v>
      </c>
      <c r="M553">
        <f>Input!K553</f>
        <v>1795</v>
      </c>
      <c r="N553" s="1">
        <f>Input!L553</f>
        <v>70301599.159999996</v>
      </c>
      <c r="O553" s="1">
        <f>Input!M553</f>
        <v>68712269.599999994</v>
      </c>
      <c r="P553" s="1">
        <f>Input!N553</f>
        <v>49782182.310000002</v>
      </c>
      <c r="Q553" s="1">
        <f>Input!O553</f>
        <v>780007.94</v>
      </c>
      <c r="R553">
        <f>Input!P553</f>
        <v>107.69</v>
      </c>
      <c r="S553" s="1">
        <f>Input!Q553</f>
        <v>25535252.649999999</v>
      </c>
      <c r="T553" s="1">
        <f>Input!R553</f>
        <v>981090.45</v>
      </c>
    </row>
    <row r="554" spans="1:20" x14ac:dyDescent="0.45">
      <c r="A554">
        <f t="shared" si="17"/>
        <v>202403</v>
      </c>
      <c r="B554">
        <f t="shared" si="18"/>
        <v>0</v>
      </c>
      <c r="C554">
        <f>Input!A554</f>
        <v>3</v>
      </c>
      <c r="D554">
        <f>Input!B554</f>
        <v>2024</v>
      </c>
      <c r="E554" t="str">
        <f>Input!C554</f>
        <v>NFG</v>
      </c>
      <c r="F554">
        <f>Input!D554</f>
        <v>3120</v>
      </c>
      <c r="G554">
        <f>Input!E554</f>
        <v>513229</v>
      </c>
      <c r="H554">
        <f>Input!F554</f>
        <v>55920</v>
      </c>
      <c r="I554">
        <f>Input!G554</f>
        <v>31390</v>
      </c>
      <c r="J554">
        <f>Input!H554</f>
        <v>0</v>
      </c>
      <c r="K554">
        <f>Input!I554</f>
        <v>0</v>
      </c>
      <c r="L554">
        <f>Input!J554</f>
        <v>27128</v>
      </c>
      <c r="M554">
        <f>Input!K554</f>
        <v>1926</v>
      </c>
      <c r="N554" s="1">
        <f>Input!L554</f>
        <v>46276494</v>
      </c>
      <c r="O554" s="1">
        <f>Input!M554</f>
        <v>34139659</v>
      </c>
      <c r="P554" s="1">
        <f>Input!N554</f>
        <v>22588681</v>
      </c>
      <c r="Q554" s="1">
        <f>Input!O554</f>
        <v>0</v>
      </c>
      <c r="R554">
        <f>Input!P554</f>
        <v>90.17</v>
      </c>
      <c r="S554" s="1">
        <f>Input!Q554</f>
        <v>15680434</v>
      </c>
      <c r="T554" s="1">
        <f>Input!R554</f>
        <v>616950</v>
      </c>
    </row>
    <row r="555" spans="1:20" x14ac:dyDescent="0.45">
      <c r="A555">
        <f t="shared" si="17"/>
        <v>202403</v>
      </c>
      <c r="B555">
        <f t="shared" si="18"/>
        <v>1</v>
      </c>
      <c r="C555">
        <f>Input!A555</f>
        <v>3</v>
      </c>
      <c r="D555">
        <f>Input!B555</f>
        <v>2024</v>
      </c>
      <c r="E555" t="str">
        <f>Input!C555</f>
        <v>NGrid-NY</v>
      </c>
      <c r="F555">
        <f>Input!D555</f>
        <v>3010</v>
      </c>
      <c r="G555">
        <f>Input!E555</f>
        <v>1167223</v>
      </c>
      <c r="H555">
        <f>Input!F555</f>
        <v>194915</v>
      </c>
      <c r="I555">
        <f>Input!G555</f>
        <v>89023</v>
      </c>
      <c r="J555">
        <f>Input!H555</f>
        <v>251</v>
      </c>
      <c r="K555">
        <f>Input!I555</f>
        <v>2.1504031363000001E-2</v>
      </c>
      <c r="L555">
        <f>Input!J555</f>
        <v>23423</v>
      </c>
      <c r="M555">
        <f>Input!K555</f>
        <v>3355</v>
      </c>
      <c r="N555" s="1">
        <f>Input!L555</f>
        <v>196046723.5</v>
      </c>
      <c r="O555" s="1">
        <f>Input!M555</f>
        <v>153780726</v>
      </c>
      <c r="P555" s="1">
        <f>Input!N555</f>
        <v>103800541</v>
      </c>
      <c r="Q555" s="1">
        <f>Input!O555</f>
        <v>218013</v>
      </c>
      <c r="R555">
        <f>Input!P555</f>
        <v>167.96</v>
      </c>
      <c r="S555" s="1">
        <f>Input!Q555</f>
        <v>28251445</v>
      </c>
      <c r="T555" s="1">
        <f>Input!R555</f>
        <v>1232800.32</v>
      </c>
    </row>
    <row r="556" spans="1:20" x14ac:dyDescent="0.45">
      <c r="A556">
        <f t="shared" si="17"/>
        <v>202406</v>
      </c>
      <c r="B556">
        <f t="shared" si="18"/>
        <v>0</v>
      </c>
      <c r="C556">
        <f>Input!A556</f>
        <v>6</v>
      </c>
      <c r="D556">
        <f>Input!B556</f>
        <v>2024</v>
      </c>
      <c r="E556" t="str">
        <f>Input!C556</f>
        <v>PSEG</v>
      </c>
      <c r="F556" t="str">
        <f>Input!D556</f>
        <v>7497ps</v>
      </c>
      <c r="G556">
        <f>Input!E556</f>
        <v>1063552</v>
      </c>
      <c r="H556">
        <f>Input!F556</f>
        <v>111582</v>
      </c>
      <c r="I556">
        <f>Input!G556</f>
        <v>9397</v>
      </c>
      <c r="J556">
        <f>Input!H556</f>
        <v>2580</v>
      </c>
      <c r="K556">
        <f>Input!I556</f>
        <v>0.242583343363</v>
      </c>
      <c r="L556">
        <f>Input!J556</f>
        <v>48917</v>
      </c>
      <c r="M556">
        <f>Input!K556</f>
        <v>1181</v>
      </c>
      <c r="N556" s="1">
        <f>Input!L556</f>
        <v>196854724.09999999</v>
      </c>
      <c r="O556" s="1">
        <f>Input!M556</f>
        <v>72611509.349999994</v>
      </c>
      <c r="P556" s="1">
        <f>Input!N556</f>
        <v>11253130</v>
      </c>
      <c r="Q556" s="1">
        <f>Input!O556</f>
        <v>3633229.29</v>
      </c>
      <c r="R556">
        <f>Input!P556</f>
        <v>185.09</v>
      </c>
      <c r="S556" s="1">
        <f>Input!Q556</f>
        <v>68639714</v>
      </c>
      <c r="T556" s="1">
        <f>Input!R556</f>
        <v>1402332.47</v>
      </c>
    </row>
    <row r="557" spans="1:20" x14ac:dyDescent="0.45">
      <c r="A557">
        <f t="shared" si="17"/>
        <v>202406</v>
      </c>
      <c r="B557">
        <f t="shared" si="18"/>
        <v>1</v>
      </c>
      <c r="C557">
        <f>Input!A557</f>
        <v>6</v>
      </c>
      <c r="D557">
        <f>Input!B557</f>
        <v>2024</v>
      </c>
      <c r="E557" t="str">
        <f>Input!C557</f>
        <v>NGrid-LI</v>
      </c>
      <c r="F557">
        <f>Input!D557</f>
        <v>1003</v>
      </c>
      <c r="G557">
        <f>Input!E557</f>
        <v>547586</v>
      </c>
      <c r="H557">
        <f>Input!F557</f>
        <v>57425</v>
      </c>
      <c r="I557">
        <f>Input!G557</f>
        <v>11035</v>
      </c>
      <c r="J557">
        <f>Input!H557</f>
        <v>970</v>
      </c>
      <c r="K557">
        <f>Input!I557</f>
        <v>0.17714112486399999</v>
      </c>
      <c r="L557">
        <f>Input!J557</f>
        <v>10048</v>
      </c>
      <c r="M557">
        <f>Input!K557</f>
        <v>765</v>
      </c>
      <c r="N557" s="1">
        <f>Input!L557</f>
        <v>45000798.710000001</v>
      </c>
      <c r="O557" s="1">
        <f>Input!M557</f>
        <v>52934954.68</v>
      </c>
      <c r="P557" s="1">
        <f>Input!N557</f>
        <v>8478720</v>
      </c>
      <c r="Q557" s="1">
        <f>Input!O557</f>
        <v>2016596</v>
      </c>
      <c r="R557">
        <f>Input!P557</f>
        <v>82.18</v>
      </c>
      <c r="S557" s="1">
        <f>Input!Q557</f>
        <v>11744129</v>
      </c>
      <c r="T557" s="1">
        <f>Input!R557</f>
        <v>548305</v>
      </c>
    </row>
    <row r="558" spans="1:20" x14ac:dyDescent="0.45">
      <c r="A558">
        <f t="shared" si="17"/>
        <v>202406</v>
      </c>
      <c r="B558">
        <f t="shared" si="18"/>
        <v>1</v>
      </c>
      <c r="C558">
        <f>Input!A558</f>
        <v>6</v>
      </c>
      <c r="D558">
        <f>Input!B558</f>
        <v>2024</v>
      </c>
      <c r="E558" t="str">
        <f>Input!C558</f>
        <v>NGrid-Upstate</v>
      </c>
      <c r="F558">
        <f>Input!D558</f>
        <v>1004</v>
      </c>
      <c r="G558">
        <f>Input!E558</f>
        <v>1517830</v>
      </c>
      <c r="H558">
        <f>Input!F558</f>
        <v>238859</v>
      </c>
      <c r="I558">
        <f>Input!G558</f>
        <v>44847</v>
      </c>
      <c r="J558">
        <f>Input!H558</f>
        <v>11714</v>
      </c>
      <c r="K558">
        <f>Input!I558</f>
        <v>0.77175968323199995</v>
      </c>
      <c r="L558">
        <f>Input!J558</f>
        <v>65540</v>
      </c>
      <c r="M558">
        <f>Input!K558</f>
        <v>5143</v>
      </c>
      <c r="N558" s="1">
        <f>Input!L558</f>
        <v>186680578.40000001</v>
      </c>
      <c r="O558" s="1">
        <f>Input!M558</f>
        <v>325377394.80000001</v>
      </c>
      <c r="P558" s="1">
        <f>Input!N558</f>
        <v>48895891</v>
      </c>
      <c r="Q558" s="1">
        <f>Input!O558</f>
        <v>24289967</v>
      </c>
      <c r="R558">
        <f>Input!P558</f>
        <v>122.99</v>
      </c>
      <c r="S558" s="1">
        <f>Input!Q558</f>
        <v>93838254</v>
      </c>
      <c r="T558" s="1">
        <f>Input!R558</f>
        <v>4685648.9000000004</v>
      </c>
    </row>
    <row r="559" spans="1:20" x14ac:dyDescent="0.45">
      <c r="A559">
        <f t="shared" si="17"/>
        <v>202406</v>
      </c>
      <c r="B559">
        <f t="shared" si="18"/>
        <v>0</v>
      </c>
      <c r="C559">
        <f>Input!A559</f>
        <v>6</v>
      </c>
      <c r="D559">
        <f>Input!B559</f>
        <v>2024</v>
      </c>
      <c r="E559" t="str">
        <f>Input!C559</f>
        <v>OR</v>
      </c>
      <c r="F559">
        <f>Input!D559</f>
        <v>1006</v>
      </c>
      <c r="G559">
        <f>Input!E559</f>
        <v>211315</v>
      </c>
      <c r="H559">
        <f>Input!F559</f>
        <v>22169</v>
      </c>
      <c r="I559">
        <f>Input!G559</f>
        <v>15691</v>
      </c>
      <c r="J559">
        <f>Input!H559</f>
        <v>0</v>
      </c>
      <c r="K559">
        <f>Input!I559</f>
        <v>0</v>
      </c>
      <c r="L559">
        <f>Input!J559</f>
        <v>10738</v>
      </c>
      <c r="M559">
        <f>Input!K559</f>
        <v>276</v>
      </c>
      <c r="N559" s="1">
        <f>Input!L559</f>
        <v>43421810.700000003</v>
      </c>
      <c r="O559" s="1">
        <f>Input!M559</f>
        <v>27478332.800000001</v>
      </c>
      <c r="P559" s="1">
        <f>Input!N559</f>
        <v>18861523.43</v>
      </c>
      <c r="Q559" s="1">
        <f>Input!O559</f>
        <v>0</v>
      </c>
      <c r="R559">
        <f>Input!P559</f>
        <v>205.48</v>
      </c>
      <c r="S559" s="1">
        <f>Input!Q559</f>
        <v>13148608.210000001</v>
      </c>
      <c r="T559" s="1">
        <f>Input!R559</f>
        <v>235100.94</v>
      </c>
    </row>
    <row r="560" spans="1:20" x14ac:dyDescent="0.45">
      <c r="A560">
        <f t="shared" si="17"/>
        <v>202406</v>
      </c>
      <c r="B560">
        <f t="shared" si="18"/>
        <v>1</v>
      </c>
      <c r="C560">
        <f>Input!A560</f>
        <v>6</v>
      </c>
      <c r="D560">
        <f>Input!B560</f>
        <v>2024</v>
      </c>
      <c r="E560" t="str">
        <f>Input!C560</f>
        <v>NGrid-NY</v>
      </c>
      <c r="F560">
        <f>Input!D560</f>
        <v>3010</v>
      </c>
      <c r="G560">
        <f>Input!E560</f>
        <v>1165314</v>
      </c>
      <c r="H560">
        <f>Input!F560</f>
        <v>214980</v>
      </c>
      <c r="I560">
        <f>Input!G560</f>
        <v>160312</v>
      </c>
      <c r="J560">
        <f>Input!H560</f>
        <v>0</v>
      </c>
      <c r="K560">
        <f>Input!I560</f>
        <v>0</v>
      </c>
      <c r="L560">
        <f>Input!J560</f>
        <v>27919</v>
      </c>
      <c r="M560">
        <f>Input!K560</f>
        <v>2149</v>
      </c>
      <c r="N560" s="1">
        <f>Input!L560</f>
        <v>80294519.370000005</v>
      </c>
      <c r="O560" s="1">
        <f>Input!M560</f>
        <v>204772486.5</v>
      </c>
      <c r="P560" s="1">
        <f>Input!N560</f>
        <v>160392319</v>
      </c>
      <c r="Q560" s="1">
        <f>Input!O560</f>
        <v>0</v>
      </c>
      <c r="R560">
        <f>Input!P560</f>
        <v>68.900000000000006</v>
      </c>
      <c r="S560" s="1">
        <f>Input!Q560</f>
        <v>39804970</v>
      </c>
      <c r="T560" s="1">
        <f>Input!R560</f>
        <v>1403348.33</v>
      </c>
    </row>
    <row r="561" spans="1:20" x14ac:dyDescent="0.45">
      <c r="A561">
        <f t="shared" si="17"/>
        <v>202406</v>
      </c>
      <c r="B561">
        <f t="shared" si="18"/>
        <v>0</v>
      </c>
      <c r="C561">
        <f>Input!A561</f>
        <v>6</v>
      </c>
      <c r="D561">
        <f>Input!B561</f>
        <v>2024</v>
      </c>
      <c r="E561" t="str">
        <f>Input!C561</f>
        <v>CE</v>
      </c>
      <c r="F561">
        <f>Input!D561</f>
        <v>1002</v>
      </c>
      <c r="G561">
        <f>Input!E561</f>
        <v>3116950</v>
      </c>
      <c r="H561">
        <f>Input!F561</f>
        <v>449054</v>
      </c>
      <c r="I561">
        <f>Input!G561</f>
        <v>313098</v>
      </c>
      <c r="J561">
        <f>Input!H561</f>
        <v>229</v>
      </c>
      <c r="K561">
        <f>Input!I561</f>
        <v>7.3469256810000001E-3</v>
      </c>
      <c r="L561">
        <f>Input!J561</f>
        <v>175992</v>
      </c>
      <c r="M561">
        <f>Input!K561</f>
        <v>54936</v>
      </c>
      <c r="N561" s="1">
        <f>Input!L561</f>
        <v>452964653</v>
      </c>
      <c r="O561" s="1">
        <f>Input!M561</f>
        <v>865759212.20000005</v>
      </c>
      <c r="P561" s="1">
        <f>Input!N561</f>
        <v>381134615.89999998</v>
      </c>
      <c r="Q561" s="1">
        <f>Input!O561</f>
        <v>955699.65</v>
      </c>
      <c r="R561">
        <f>Input!P561</f>
        <v>145.32</v>
      </c>
      <c r="S561" s="1">
        <f>Input!Q561</f>
        <v>183642962.59999999</v>
      </c>
      <c r="T561" s="1">
        <f>Input!R561</f>
        <v>2629116.91</v>
      </c>
    </row>
    <row r="562" spans="1:20" x14ac:dyDescent="0.45">
      <c r="A562">
        <f t="shared" si="17"/>
        <v>202406</v>
      </c>
      <c r="B562">
        <f t="shared" si="18"/>
        <v>0</v>
      </c>
      <c r="C562">
        <f>Input!A562</f>
        <v>6</v>
      </c>
      <c r="D562">
        <f>Input!B562</f>
        <v>2024</v>
      </c>
      <c r="E562" t="str">
        <f>Input!C562</f>
        <v>NYSEG</v>
      </c>
      <c r="F562">
        <f>Input!D562</f>
        <v>1005</v>
      </c>
      <c r="G562">
        <f>Input!E562</f>
        <v>1034064</v>
      </c>
      <c r="H562">
        <f>Input!F562</f>
        <v>117745</v>
      </c>
      <c r="I562">
        <f>Input!G562</f>
        <v>69008</v>
      </c>
      <c r="J562">
        <f>Input!H562</f>
        <v>3936</v>
      </c>
      <c r="K562">
        <f>Input!I562</f>
        <v>0.38063408067600002</v>
      </c>
      <c r="L562">
        <f>Input!J562</f>
        <v>44411</v>
      </c>
      <c r="M562">
        <f>Input!K562</f>
        <v>2861</v>
      </c>
      <c r="N562" s="1">
        <f>Input!L562</f>
        <v>100973806.5</v>
      </c>
      <c r="O562" s="1">
        <f>Input!M562</f>
        <v>77033569</v>
      </c>
      <c r="P562" s="1">
        <f>Input!N562</f>
        <v>34822026.020000003</v>
      </c>
      <c r="Q562" s="1">
        <f>Input!O562</f>
        <v>8250649.5599999996</v>
      </c>
      <c r="R562">
        <f>Input!P562</f>
        <v>97.65</v>
      </c>
      <c r="S562" s="1">
        <f>Input!Q562</f>
        <v>47727072.289999999</v>
      </c>
      <c r="T562" s="1">
        <f>Input!R562</f>
        <v>2338451.58</v>
      </c>
    </row>
    <row r="563" spans="1:20" x14ac:dyDescent="0.45">
      <c r="A563">
        <f t="shared" si="17"/>
        <v>202406</v>
      </c>
      <c r="B563">
        <f t="shared" si="18"/>
        <v>0</v>
      </c>
      <c r="C563">
        <f>Input!A563</f>
        <v>6</v>
      </c>
      <c r="D563">
        <f>Input!B563</f>
        <v>2024</v>
      </c>
      <c r="E563" t="str">
        <f>Input!C563</f>
        <v>RG&amp;E</v>
      </c>
      <c r="F563">
        <f>Input!D563</f>
        <v>1007</v>
      </c>
      <c r="G563">
        <f>Input!E563</f>
        <v>653004</v>
      </c>
      <c r="H563">
        <f>Input!F563</f>
        <v>73881</v>
      </c>
      <c r="I563">
        <f>Input!G563</f>
        <v>39859</v>
      </c>
      <c r="J563">
        <f>Input!H563</f>
        <v>484</v>
      </c>
      <c r="K563">
        <f>Input!I563</f>
        <v>7.4118994677000005E-2</v>
      </c>
      <c r="L563">
        <f>Input!J563</f>
        <v>24221</v>
      </c>
      <c r="M563">
        <f>Input!K563</f>
        <v>1679</v>
      </c>
      <c r="N563" s="1">
        <f>Input!L563</f>
        <v>50073984.159999996</v>
      </c>
      <c r="O563" s="1">
        <f>Input!M563</f>
        <v>76952682</v>
      </c>
      <c r="P563" s="1">
        <f>Input!N563</f>
        <v>33363461.219999999</v>
      </c>
      <c r="Q563" s="1">
        <f>Input!O563</f>
        <v>1767573.71</v>
      </c>
      <c r="R563">
        <f>Input!P563</f>
        <v>76.680000000000007</v>
      </c>
      <c r="S563" s="1">
        <f>Input!Q563</f>
        <v>29415036.539999999</v>
      </c>
      <c r="T563" s="1">
        <f>Input!R563</f>
        <v>1718871.31</v>
      </c>
    </row>
    <row r="564" spans="1:20" x14ac:dyDescent="0.45">
      <c r="A564">
        <f t="shared" si="17"/>
        <v>202406</v>
      </c>
      <c r="B564">
        <f t="shared" si="18"/>
        <v>0</v>
      </c>
      <c r="C564">
        <f>Input!A564</f>
        <v>6</v>
      </c>
      <c r="D564">
        <f>Input!B564</f>
        <v>2024</v>
      </c>
      <c r="E564" t="str">
        <f>Input!C564</f>
        <v>NFG</v>
      </c>
      <c r="F564">
        <f>Input!D564</f>
        <v>3120</v>
      </c>
      <c r="G564">
        <f>Input!E564</f>
        <v>511539</v>
      </c>
      <c r="H564">
        <f>Input!F564</f>
        <v>54379</v>
      </c>
      <c r="I564">
        <f>Input!G564</f>
        <v>20227</v>
      </c>
      <c r="J564">
        <f>Input!H564</f>
        <v>4261</v>
      </c>
      <c r="K564">
        <f>Input!I564</f>
        <v>0.83297656679200005</v>
      </c>
      <c r="L564">
        <f>Input!J564</f>
        <v>22465</v>
      </c>
      <c r="M564">
        <f>Input!K564</f>
        <v>3232</v>
      </c>
      <c r="N564" s="1">
        <f>Input!L564</f>
        <v>16391102</v>
      </c>
      <c r="O564" s="1">
        <f>Input!M564</f>
        <v>28362444</v>
      </c>
      <c r="P564" s="1">
        <f>Input!N564</f>
        <v>13858561</v>
      </c>
      <c r="Q564" s="1">
        <f>Input!O564</f>
        <v>2399808</v>
      </c>
      <c r="R564">
        <f>Input!P564</f>
        <v>32.04</v>
      </c>
      <c r="S564" s="1">
        <f>Input!Q564</f>
        <v>16257212</v>
      </c>
      <c r="T564" s="1">
        <f>Input!R564</f>
        <v>2624766</v>
      </c>
    </row>
    <row r="565" spans="1:20" x14ac:dyDescent="0.45">
      <c r="A565">
        <f t="shared" si="17"/>
        <v>202406</v>
      </c>
      <c r="B565">
        <f t="shared" si="18"/>
        <v>0</v>
      </c>
      <c r="C565">
        <f>Input!A565</f>
        <v>6</v>
      </c>
      <c r="D565">
        <f>Input!B565</f>
        <v>2024</v>
      </c>
      <c r="E565" t="str">
        <f>Input!C565</f>
        <v>CH</v>
      </c>
      <c r="F565">
        <f>Input!D565</f>
        <v>1001</v>
      </c>
      <c r="G565">
        <f>Input!E565</f>
        <v>270590</v>
      </c>
      <c r="H565">
        <f>Input!F565</f>
        <v>61313</v>
      </c>
      <c r="I565">
        <f>Input!G565</f>
        <v>1054</v>
      </c>
      <c r="J565">
        <f>Input!H565</f>
        <v>117</v>
      </c>
      <c r="K565">
        <f>Input!I565</f>
        <v>4.3238848442000002E-2</v>
      </c>
      <c r="L565">
        <f>Input!J565</f>
        <v>14135</v>
      </c>
      <c r="M565">
        <f>Input!K565</f>
        <v>1396</v>
      </c>
      <c r="N565" s="1">
        <f>Input!L565</f>
        <v>42773047.649999999</v>
      </c>
      <c r="O565" s="1">
        <f>Input!M565</f>
        <v>133011707.90000001</v>
      </c>
      <c r="P565" s="1">
        <f>Input!N565</f>
        <v>5122908.7300000004</v>
      </c>
      <c r="Q565" s="1">
        <f>Input!O565</f>
        <v>754166.05</v>
      </c>
      <c r="R565">
        <f>Input!P565</f>
        <v>158.07</v>
      </c>
      <c r="S565" s="1">
        <f>Input!Q565</f>
        <v>33485055.190000001</v>
      </c>
      <c r="T565" s="1">
        <f>Input!R565</f>
        <v>2887212.32</v>
      </c>
    </row>
    <row r="566" spans="1:20" x14ac:dyDescent="0.45">
      <c r="A566">
        <f t="shared" si="17"/>
        <v>202409</v>
      </c>
      <c r="B566">
        <f t="shared" si="18"/>
        <v>0</v>
      </c>
      <c r="C566">
        <f>Input!A566</f>
        <v>9</v>
      </c>
      <c r="D566">
        <f>Input!B566</f>
        <v>2024</v>
      </c>
      <c r="E566" t="str">
        <f>Input!C566</f>
        <v>PSEG</v>
      </c>
      <c r="F566" t="str">
        <f>Input!D566</f>
        <v>7497ps</v>
      </c>
      <c r="G566">
        <f>Input!E566</f>
        <v>1067400</v>
      </c>
      <c r="H566">
        <f>Input!F566</f>
        <v>107370</v>
      </c>
      <c r="I566">
        <f>Input!G566</f>
        <v>9836</v>
      </c>
      <c r="J566">
        <f>Input!H566</f>
        <v>3043</v>
      </c>
      <c r="K566">
        <f>Input!I566</f>
        <v>0.28508525388799999</v>
      </c>
      <c r="L566">
        <f>Input!J566</f>
        <v>52101</v>
      </c>
      <c r="M566">
        <f>Input!K566</f>
        <v>1169</v>
      </c>
      <c r="N566" s="1">
        <f>Input!L566</f>
        <v>249767989</v>
      </c>
      <c r="O566" s="1">
        <f>Input!M566</f>
        <v>71812901.739999995</v>
      </c>
      <c r="P566" s="1">
        <f>Input!N566</f>
        <v>13137221</v>
      </c>
      <c r="Q566" s="1">
        <f>Input!O566</f>
        <v>4461552.62</v>
      </c>
      <c r="R566">
        <f>Input!P566</f>
        <v>234</v>
      </c>
      <c r="S566" s="1">
        <f>Input!Q566</f>
        <v>72785593</v>
      </c>
      <c r="T566" s="1">
        <f>Input!R566</f>
        <v>1401125.69</v>
      </c>
    </row>
    <row r="567" spans="1:20" x14ac:dyDescent="0.45">
      <c r="A567">
        <f t="shared" si="17"/>
        <v>202409</v>
      </c>
      <c r="B567">
        <f t="shared" si="18"/>
        <v>1</v>
      </c>
      <c r="C567">
        <f>Input!A567</f>
        <v>9</v>
      </c>
      <c r="D567">
        <f>Input!B567</f>
        <v>2024</v>
      </c>
      <c r="E567" t="str">
        <f>Input!C567</f>
        <v>NGrid-LI</v>
      </c>
      <c r="F567">
        <f>Input!D567</f>
        <v>1003</v>
      </c>
      <c r="G567">
        <f>Input!E567</f>
        <v>542094</v>
      </c>
      <c r="H567">
        <f>Input!F567</f>
        <v>52781</v>
      </c>
      <c r="I567">
        <f>Input!G567</f>
        <v>9402</v>
      </c>
      <c r="J567">
        <f>Input!H567</f>
        <v>871</v>
      </c>
      <c r="K567">
        <f>Input!I567</f>
        <v>0.16067324117199999</v>
      </c>
      <c r="L567">
        <f>Input!J567</f>
        <v>10821</v>
      </c>
      <c r="M567">
        <f>Input!K567</f>
        <v>761</v>
      </c>
      <c r="N567" s="1">
        <f>Input!L567</f>
        <v>35247638.609999999</v>
      </c>
      <c r="O567" s="1">
        <f>Input!M567</f>
        <v>43401472.240000002</v>
      </c>
      <c r="P567" s="1">
        <f>Input!N567</f>
        <v>7002528</v>
      </c>
      <c r="Q567" s="1">
        <f>Input!O567</f>
        <v>1519451</v>
      </c>
      <c r="R567">
        <f>Input!P567</f>
        <v>65.02</v>
      </c>
      <c r="S567" s="1">
        <f>Input!Q567</f>
        <v>13040709</v>
      </c>
      <c r="T567" s="1">
        <f>Input!R567</f>
        <v>551770.05000000005</v>
      </c>
    </row>
    <row r="568" spans="1:20" x14ac:dyDescent="0.45">
      <c r="A568">
        <f t="shared" si="17"/>
        <v>202409</v>
      </c>
      <c r="B568">
        <f t="shared" si="18"/>
        <v>1</v>
      </c>
      <c r="C568">
        <f>Input!A568</f>
        <v>9</v>
      </c>
      <c r="D568">
        <f>Input!B568</f>
        <v>2024</v>
      </c>
      <c r="E568" t="str">
        <f>Input!C568</f>
        <v>NGrid-Upstate</v>
      </c>
      <c r="F568">
        <f>Input!D568</f>
        <v>1004</v>
      </c>
      <c r="G568">
        <f>Input!E568</f>
        <v>1523394</v>
      </c>
      <c r="H568">
        <f>Input!F568</f>
        <v>228839</v>
      </c>
      <c r="I568">
        <f>Input!G568</f>
        <v>49253</v>
      </c>
      <c r="J568">
        <f>Input!H568</f>
        <v>10384</v>
      </c>
      <c r="K568">
        <f>Input!I568</f>
        <v>0.68163587358199995</v>
      </c>
      <c r="L568">
        <f>Input!J568</f>
        <v>69740</v>
      </c>
      <c r="M568">
        <f>Input!K568</f>
        <v>6621</v>
      </c>
      <c r="N568" s="1">
        <f>Input!L568</f>
        <v>212617173</v>
      </c>
      <c r="O568" s="1">
        <f>Input!M568</f>
        <v>310279093.89999998</v>
      </c>
      <c r="P568" s="1">
        <f>Input!N568</f>
        <v>56156043</v>
      </c>
      <c r="Q568" s="1">
        <f>Input!O568</f>
        <v>18772277</v>
      </c>
      <c r="R568">
        <f>Input!P568</f>
        <v>139.57</v>
      </c>
      <c r="S568" s="1">
        <f>Input!Q568</f>
        <v>102367004</v>
      </c>
      <c r="T568" s="1">
        <f>Input!R568</f>
        <v>6647092.7199999997</v>
      </c>
    </row>
    <row r="569" spans="1:20" x14ac:dyDescent="0.45">
      <c r="A569">
        <f t="shared" si="17"/>
        <v>202409</v>
      </c>
      <c r="B569">
        <f t="shared" si="18"/>
        <v>0</v>
      </c>
      <c r="C569">
        <f>Input!A569</f>
        <v>9</v>
      </c>
      <c r="D569">
        <f>Input!B569</f>
        <v>2024</v>
      </c>
      <c r="E569" t="str">
        <f>Input!C569</f>
        <v>OR</v>
      </c>
      <c r="F569">
        <f>Input!D569</f>
        <v>1006</v>
      </c>
      <c r="G569">
        <f>Input!E569</f>
        <v>211879</v>
      </c>
      <c r="H569">
        <f>Input!F569</f>
        <v>19765</v>
      </c>
      <c r="I569">
        <f>Input!G569</f>
        <v>15892</v>
      </c>
      <c r="J569">
        <f>Input!H569</f>
        <v>2016</v>
      </c>
      <c r="K569">
        <f>Input!I569</f>
        <v>0.95148646161299999</v>
      </c>
      <c r="L569">
        <f>Input!J569</f>
        <v>13898</v>
      </c>
      <c r="M569">
        <f>Input!K569</f>
        <v>511</v>
      </c>
      <c r="N569" s="1">
        <f>Input!L569</f>
        <v>50112250.509999998</v>
      </c>
      <c r="O569" s="1">
        <f>Input!M569</f>
        <v>22248110.239999998</v>
      </c>
      <c r="P569" s="1">
        <f>Input!N569</f>
        <v>15686204.73</v>
      </c>
      <c r="Q569" s="1">
        <f>Input!O569</f>
        <v>3029698.92</v>
      </c>
      <c r="R569">
        <f>Input!P569</f>
        <v>236.51</v>
      </c>
      <c r="S569" s="1">
        <f>Input!Q569</f>
        <v>17065258.559999999</v>
      </c>
      <c r="T569" s="1">
        <f>Input!R569</f>
        <v>620816.76</v>
      </c>
    </row>
    <row r="570" spans="1:20" x14ac:dyDescent="0.45">
      <c r="A570">
        <f t="shared" si="17"/>
        <v>202409</v>
      </c>
      <c r="B570">
        <f t="shared" si="18"/>
        <v>1</v>
      </c>
      <c r="C570">
        <f>Input!A570</f>
        <v>9</v>
      </c>
      <c r="D570">
        <f>Input!B570</f>
        <v>2024</v>
      </c>
      <c r="E570" t="str">
        <f>Input!C570</f>
        <v>NGrid-NY</v>
      </c>
      <c r="F570">
        <f>Input!D570</f>
        <v>3010</v>
      </c>
      <c r="G570">
        <f>Input!E570</f>
        <v>1193657</v>
      </c>
      <c r="H570">
        <f>Input!F570</f>
        <v>204759</v>
      </c>
      <c r="I570">
        <f>Input!G570</f>
        <v>38144</v>
      </c>
      <c r="J570">
        <f>Input!H570</f>
        <v>1997</v>
      </c>
      <c r="K570">
        <f>Input!I570</f>
        <v>0.167300991826</v>
      </c>
      <c r="L570">
        <f>Input!J570</f>
        <v>27924</v>
      </c>
      <c r="M570">
        <f>Input!K570</f>
        <v>2884</v>
      </c>
      <c r="N570" s="1">
        <f>Input!L570</f>
        <v>58824833</v>
      </c>
      <c r="O570" s="1">
        <f>Input!M570</f>
        <v>182171421.19999999</v>
      </c>
      <c r="P570" s="1">
        <f>Input!N570</f>
        <v>38200214</v>
      </c>
      <c r="Q570" s="1">
        <f>Input!O570</f>
        <v>6036283</v>
      </c>
      <c r="R570">
        <f>Input!P570</f>
        <v>49.28</v>
      </c>
      <c r="S570" s="1">
        <f>Input!Q570</f>
        <v>39358852</v>
      </c>
      <c r="T570" s="1">
        <f>Input!R570</f>
        <v>1261729.78</v>
      </c>
    </row>
    <row r="571" spans="1:20" x14ac:dyDescent="0.45">
      <c r="A571">
        <f t="shared" si="17"/>
        <v>202409</v>
      </c>
      <c r="B571">
        <f t="shared" si="18"/>
        <v>0</v>
      </c>
      <c r="C571">
        <f>Input!A571</f>
        <v>9</v>
      </c>
      <c r="D571">
        <f>Input!B571</f>
        <v>2024</v>
      </c>
      <c r="E571" t="str">
        <f>Input!C571</f>
        <v>CE</v>
      </c>
      <c r="F571">
        <f>Input!D571</f>
        <v>1002</v>
      </c>
      <c r="G571">
        <f>Input!E571</f>
        <v>3125427</v>
      </c>
      <c r="H571">
        <f>Input!F571</f>
        <v>469080</v>
      </c>
      <c r="I571">
        <f>Input!G571</f>
        <v>275494</v>
      </c>
      <c r="J571">
        <f>Input!H571</f>
        <v>5190</v>
      </c>
      <c r="K571">
        <f>Input!I571</f>
        <v>0.166057309929</v>
      </c>
      <c r="L571">
        <f>Input!J571</f>
        <v>186920</v>
      </c>
      <c r="M571">
        <f>Input!K571</f>
        <v>10811</v>
      </c>
      <c r="N571" s="1">
        <f>Input!L571</f>
        <v>358278234.39999998</v>
      </c>
      <c r="O571" s="1">
        <f>Input!M571</f>
        <v>910493054.20000005</v>
      </c>
      <c r="P571" s="1">
        <f>Input!N571</f>
        <v>207558796.80000001</v>
      </c>
      <c r="Q571" s="1">
        <f>Input!O571</f>
        <v>41710975.350000001</v>
      </c>
      <c r="R571">
        <f>Input!P571</f>
        <v>114.63</v>
      </c>
      <c r="S571" s="1">
        <f>Input!Q571</f>
        <v>209886234.59999999</v>
      </c>
      <c r="T571" s="1">
        <f>Input!R571</f>
        <v>9469426.5500000007</v>
      </c>
    </row>
    <row r="572" spans="1:20" x14ac:dyDescent="0.45">
      <c r="A572">
        <f t="shared" si="17"/>
        <v>202409</v>
      </c>
      <c r="B572">
        <f t="shared" si="18"/>
        <v>0</v>
      </c>
      <c r="C572">
        <f>Input!A572</f>
        <v>9</v>
      </c>
      <c r="D572">
        <f>Input!B572</f>
        <v>2024</v>
      </c>
      <c r="E572" t="str">
        <f>Input!C572</f>
        <v>CH</v>
      </c>
      <c r="F572">
        <f>Input!D572</f>
        <v>1001</v>
      </c>
      <c r="G572">
        <f>Input!E572</f>
        <v>270468</v>
      </c>
      <c r="H572">
        <f>Input!F572</f>
        <v>60617</v>
      </c>
      <c r="I572">
        <f>Input!G572</f>
        <v>201</v>
      </c>
      <c r="J572">
        <f>Input!H572</f>
        <v>157</v>
      </c>
      <c r="K572">
        <f>Input!I572</f>
        <v>5.8047532424999999E-2</v>
      </c>
      <c r="L572">
        <f>Input!J572</f>
        <v>11052</v>
      </c>
      <c r="M572">
        <f>Input!K572</f>
        <v>1011</v>
      </c>
      <c r="N572" s="1">
        <f>Input!L572</f>
        <v>50743396.600000001</v>
      </c>
      <c r="O572" s="1">
        <f>Input!M572</f>
        <v>135795781.90000001</v>
      </c>
      <c r="P572" s="1">
        <f>Input!N572</f>
        <v>949124.68</v>
      </c>
      <c r="Q572" s="1">
        <f>Input!O572</f>
        <v>1294391.02</v>
      </c>
      <c r="R572">
        <f>Input!P572</f>
        <v>187.61</v>
      </c>
      <c r="S572" s="1">
        <f>Input!Q572</f>
        <v>29429225.609999999</v>
      </c>
      <c r="T572" s="1">
        <f>Input!R572</f>
        <v>2616413.5099999998</v>
      </c>
    </row>
    <row r="573" spans="1:20" x14ac:dyDescent="0.45">
      <c r="A573">
        <f t="shared" si="17"/>
        <v>202409</v>
      </c>
      <c r="B573">
        <f t="shared" si="18"/>
        <v>0</v>
      </c>
      <c r="C573">
        <f>Input!A573</f>
        <v>9</v>
      </c>
      <c r="D573">
        <f>Input!B573</f>
        <v>2024</v>
      </c>
      <c r="E573" t="str">
        <f>Input!C573</f>
        <v>NFG</v>
      </c>
      <c r="F573">
        <f>Input!D573</f>
        <v>3120</v>
      </c>
      <c r="G573">
        <f>Input!E573</f>
        <v>508937</v>
      </c>
      <c r="H573">
        <f>Input!F573</f>
        <v>56754</v>
      </c>
      <c r="I573">
        <f>Input!G573</f>
        <v>12415</v>
      </c>
      <c r="J573">
        <f>Input!H573</f>
        <v>2605</v>
      </c>
      <c r="K573">
        <f>Input!I573</f>
        <v>0.511851172149</v>
      </c>
      <c r="L573">
        <f>Input!J573</f>
        <v>18946</v>
      </c>
      <c r="M573">
        <f>Input!K573</f>
        <v>3822</v>
      </c>
      <c r="N573" s="1">
        <f>Input!L573</f>
        <v>14283115</v>
      </c>
      <c r="O573" s="1">
        <f>Input!M573</f>
        <v>24268979</v>
      </c>
      <c r="P573" s="1">
        <f>Input!N573</f>
        <v>9176080</v>
      </c>
      <c r="Q573" s="1">
        <f>Input!O573</f>
        <v>2295659</v>
      </c>
      <c r="R573">
        <f>Input!P573</f>
        <v>28.06</v>
      </c>
      <c r="S573" s="1">
        <f>Input!Q573</f>
        <v>14705121</v>
      </c>
      <c r="T573" s="1">
        <f>Input!R573</f>
        <v>2027354</v>
      </c>
    </row>
    <row r="574" spans="1:20" x14ac:dyDescent="0.45">
      <c r="A574">
        <f t="shared" si="17"/>
        <v>202409</v>
      </c>
      <c r="B574">
        <f t="shared" si="18"/>
        <v>0</v>
      </c>
      <c r="C574">
        <f>Input!A574</f>
        <v>9</v>
      </c>
      <c r="D574">
        <f>Input!B574</f>
        <v>2024</v>
      </c>
      <c r="E574" t="str">
        <f>Input!C574</f>
        <v>NYSEG</v>
      </c>
      <c r="F574">
        <f>Input!D574</f>
        <v>1005</v>
      </c>
      <c r="G574">
        <f>Input!E574</f>
        <v>1031498</v>
      </c>
      <c r="H574">
        <f>Input!F574</f>
        <v>111792</v>
      </c>
      <c r="I574">
        <f>Input!G574</f>
        <v>86698</v>
      </c>
      <c r="J574">
        <f>Input!H574</f>
        <v>5843</v>
      </c>
      <c r="K574">
        <f>Input!I574</f>
        <v>0.56645771489600005</v>
      </c>
      <c r="L574">
        <f>Input!J574</f>
        <v>48658</v>
      </c>
      <c r="M574">
        <f>Input!K574</f>
        <v>3332</v>
      </c>
      <c r="N574" s="1">
        <f>Input!L574</f>
        <v>113701943.2</v>
      </c>
      <c r="O574" s="1">
        <f>Input!M574</f>
        <v>70624258.640000001</v>
      </c>
      <c r="P574" s="1">
        <f>Input!N574</f>
        <v>41125568.539999999</v>
      </c>
      <c r="Q574" s="1">
        <f>Input!O574</f>
        <v>8610567.3100000005</v>
      </c>
      <c r="R574">
        <f>Input!P574</f>
        <v>110.23</v>
      </c>
      <c r="S574" s="1">
        <f>Input!Q574</f>
        <v>52066953.920000002</v>
      </c>
      <c r="T574" s="1">
        <f>Input!R574</f>
        <v>3367064</v>
      </c>
    </row>
    <row r="575" spans="1:20" x14ac:dyDescent="0.45">
      <c r="A575">
        <f t="shared" si="17"/>
        <v>202409</v>
      </c>
      <c r="B575">
        <f t="shared" si="18"/>
        <v>0</v>
      </c>
      <c r="C575">
        <f>Input!A575</f>
        <v>9</v>
      </c>
      <c r="D575">
        <f>Input!B575</f>
        <v>2024</v>
      </c>
      <c r="E575" t="str">
        <f>Input!C575</f>
        <v>RG&amp;E</v>
      </c>
      <c r="F575">
        <f>Input!D575</f>
        <v>1007</v>
      </c>
      <c r="G575">
        <f>Input!E575</f>
        <v>652834</v>
      </c>
      <c r="H575">
        <f>Input!F575</f>
        <v>71123</v>
      </c>
      <c r="I575">
        <f>Input!G575</f>
        <v>48960</v>
      </c>
      <c r="J575">
        <f>Input!H575</f>
        <v>2753</v>
      </c>
      <c r="K575">
        <f>Input!I575</f>
        <v>0.42169985019200001</v>
      </c>
      <c r="L575">
        <f>Input!J575</f>
        <v>27640</v>
      </c>
      <c r="M575">
        <f>Input!K575</f>
        <v>2034</v>
      </c>
      <c r="N575" s="1">
        <f>Input!L575</f>
        <v>55648609.829999998</v>
      </c>
      <c r="O575" s="1">
        <f>Input!M575</f>
        <v>73310631.620000005</v>
      </c>
      <c r="P575" s="1">
        <f>Input!N575</f>
        <v>44948973.030000001</v>
      </c>
      <c r="Q575" s="1">
        <f>Input!O575</f>
        <v>6304249.9000000004</v>
      </c>
      <c r="R575">
        <f>Input!P575</f>
        <v>85.24</v>
      </c>
      <c r="S575" s="1">
        <f>Input!Q575</f>
        <v>38749352.939999998</v>
      </c>
      <c r="T575" s="1">
        <f>Input!R575</f>
        <v>1879350</v>
      </c>
    </row>
    <row r="576" spans="1:20" x14ac:dyDescent="0.45">
      <c r="A576">
        <f t="shared" si="17"/>
        <v>202412</v>
      </c>
      <c r="B576">
        <f t="shared" si="18"/>
        <v>0</v>
      </c>
      <c r="C576">
        <f>Input!A576</f>
        <v>12</v>
      </c>
      <c r="D576">
        <f>Input!B576</f>
        <v>2024</v>
      </c>
      <c r="E576" t="str">
        <f>Input!C576</f>
        <v>PSEG</v>
      </c>
      <c r="F576" t="str">
        <f>Input!D576</f>
        <v>7497ps</v>
      </c>
      <c r="G576">
        <f>Input!E576</f>
        <v>1067989</v>
      </c>
      <c r="H576">
        <f>Input!F576</f>
        <v>115650</v>
      </c>
      <c r="I576">
        <f>Input!G576</f>
        <v>9205</v>
      </c>
      <c r="J576">
        <f>Input!H576</f>
        <v>1167</v>
      </c>
      <c r="K576">
        <f>Input!I576</f>
        <v>0.10927078837</v>
      </c>
      <c r="L576">
        <f>Input!J576</f>
        <v>53782</v>
      </c>
      <c r="M576">
        <f>Input!K576</f>
        <v>1071</v>
      </c>
      <c r="N576" s="1">
        <f>Input!L576</f>
        <v>168046991.69999999</v>
      </c>
      <c r="O576" s="1">
        <f>Input!M576</f>
        <v>77009408.019999996</v>
      </c>
      <c r="P576" s="1">
        <f>Input!N576</f>
        <v>12205179</v>
      </c>
      <c r="Q576" s="1">
        <f>Input!O576</f>
        <v>2039492.32</v>
      </c>
      <c r="R576">
        <f>Input!P576</f>
        <v>157.35</v>
      </c>
      <c r="S576" s="1">
        <f>Input!Q576</f>
        <v>72941408</v>
      </c>
      <c r="T576" s="1">
        <f>Input!R576</f>
        <v>1059901.04</v>
      </c>
    </row>
    <row r="577" spans="1:20" x14ac:dyDescent="0.45">
      <c r="A577">
        <f t="shared" si="17"/>
        <v>202412</v>
      </c>
      <c r="B577">
        <f t="shared" si="18"/>
        <v>1</v>
      </c>
      <c r="C577">
        <f>Input!A577</f>
        <v>12</v>
      </c>
      <c r="D577">
        <f>Input!B577</f>
        <v>2024</v>
      </c>
      <c r="E577" t="str">
        <f>Input!C577</f>
        <v>NGrid-LI</v>
      </c>
      <c r="F577">
        <f>Input!D577</f>
        <v>1003</v>
      </c>
      <c r="G577">
        <f>Input!E577</f>
        <v>551479</v>
      </c>
      <c r="H577">
        <f>Input!F577</f>
        <v>47460</v>
      </c>
      <c r="I577">
        <f>Input!G577</f>
        <v>11523</v>
      </c>
      <c r="J577">
        <f>Input!H577</f>
        <v>50</v>
      </c>
      <c r="K577">
        <f>Input!I577</f>
        <v>9.0665283719999993E-3</v>
      </c>
      <c r="L577">
        <f>Input!J577</f>
        <v>8321</v>
      </c>
      <c r="M577">
        <f>Input!K577</f>
        <v>967</v>
      </c>
      <c r="N577" s="1">
        <f>Input!L577</f>
        <v>122332034.2</v>
      </c>
      <c r="O577" s="1">
        <f>Input!M577</f>
        <v>37009090</v>
      </c>
      <c r="P577" s="1">
        <f>Input!N577</f>
        <v>8566924</v>
      </c>
      <c r="Q577" s="1">
        <f>Input!O577</f>
        <v>77218</v>
      </c>
      <c r="R577">
        <f>Input!P577</f>
        <v>221.83</v>
      </c>
      <c r="S577" s="1">
        <f>Input!Q577</f>
        <v>9588994</v>
      </c>
      <c r="T577" s="1">
        <f>Input!R577</f>
        <v>562109.82999999996</v>
      </c>
    </row>
    <row r="578" spans="1:20" x14ac:dyDescent="0.45">
      <c r="A578">
        <f t="shared" si="17"/>
        <v>202412</v>
      </c>
      <c r="B578">
        <f t="shared" si="18"/>
        <v>1</v>
      </c>
      <c r="C578">
        <f>Input!A578</f>
        <v>12</v>
      </c>
      <c r="D578">
        <f>Input!B578</f>
        <v>2024</v>
      </c>
      <c r="E578" t="str">
        <f>Input!C578</f>
        <v>NGrid-Upstate</v>
      </c>
      <c r="F578">
        <f>Input!D578</f>
        <v>1004</v>
      </c>
      <c r="G578">
        <f>Input!E578</f>
        <v>1492482</v>
      </c>
      <c r="H578">
        <f>Input!F578</f>
        <v>234694</v>
      </c>
      <c r="I578">
        <f>Input!G578</f>
        <v>40639</v>
      </c>
      <c r="J578">
        <f>Input!H578</f>
        <v>209</v>
      </c>
      <c r="K578">
        <f>Input!I578</f>
        <v>1.400351897E-2</v>
      </c>
      <c r="L578">
        <f>Input!J578</f>
        <v>55595</v>
      </c>
      <c r="M578">
        <f>Input!K578</f>
        <v>7546</v>
      </c>
      <c r="N578" s="1">
        <f>Input!L578</f>
        <v>263102404</v>
      </c>
      <c r="O578" s="1">
        <f>Input!M578</f>
        <v>309028055</v>
      </c>
      <c r="P578" s="1">
        <f>Input!N578</f>
        <v>43777988</v>
      </c>
      <c r="Q578" s="1">
        <f>Input!O578</f>
        <v>592412</v>
      </c>
      <c r="R578">
        <f>Input!P578</f>
        <v>176.29</v>
      </c>
      <c r="S578" s="1">
        <f>Input!Q578</f>
        <v>74290511</v>
      </c>
      <c r="T578" s="1">
        <f>Input!R578</f>
        <v>9392232.5</v>
      </c>
    </row>
    <row r="579" spans="1:20" x14ac:dyDescent="0.45">
      <c r="A579">
        <f t="shared" ref="A579:A642" si="19">D579*100+C579</f>
        <v>202412</v>
      </c>
      <c r="B579">
        <f t="shared" si="18"/>
        <v>0</v>
      </c>
      <c r="C579">
        <f>Input!A579</f>
        <v>12</v>
      </c>
      <c r="D579">
        <f>Input!B579</f>
        <v>2024</v>
      </c>
      <c r="E579" t="str">
        <f>Input!C579</f>
        <v>OR</v>
      </c>
      <c r="F579">
        <f>Input!D579</f>
        <v>1006</v>
      </c>
      <c r="G579">
        <f>Input!E579</f>
        <v>212674</v>
      </c>
      <c r="H579">
        <f>Input!F579</f>
        <v>19574</v>
      </c>
      <c r="I579">
        <f>Input!G579</f>
        <v>13479</v>
      </c>
      <c r="J579">
        <f>Input!H579</f>
        <v>412</v>
      </c>
      <c r="K579">
        <f>Input!I579</f>
        <v>0.19372372739499999</v>
      </c>
      <c r="L579">
        <f>Input!J579</f>
        <v>13560</v>
      </c>
      <c r="M579">
        <f>Input!K579</f>
        <v>912</v>
      </c>
      <c r="N579" s="1">
        <f>Input!L579</f>
        <v>60424502.25</v>
      </c>
      <c r="O579" s="1">
        <f>Input!M579</f>
        <v>21423026.699999999</v>
      </c>
      <c r="P579" s="1">
        <f>Input!N579</f>
        <v>12633601.18</v>
      </c>
      <c r="Q579" s="1">
        <f>Input!O579</f>
        <v>805296.71</v>
      </c>
      <c r="R579">
        <f>Input!P579</f>
        <v>284.12</v>
      </c>
      <c r="S579" s="1">
        <f>Input!Q579</f>
        <v>14917578.890000001</v>
      </c>
      <c r="T579" s="1">
        <f>Input!R579</f>
        <v>1163982.0900000001</v>
      </c>
    </row>
    <row r="580" spans="1:20" x14ac:dyDescent="0.45">
      <c r="A580">
        <f t="shared" si="19"/>
        <v>202412</v>
      </c>
      <c r="B580">
        <f t="shared" si="18"/>
        <v>1</v>
      </c>
      <c r="C580">
        <f>Input!A580</f>
        <v>12</v>
      </c>
      <c r="D580">
        <f>Input!B580</f>
        <v>2024</v>
      </c>
      <c r="E580" t="str">
        <f>Input!C580</f>
        <v>NGrid-NY</v>
      </c>
      <c r="F580">
        <f>Input!D580</f>
        <v>3010</v>
      </c>
      <c r="G580">
        <f>Input!E580</f>
        <v>1170395</v>
      </c>
      <c r="H580">
        <f>Input!F580</f>
        <v>195364</v>
      </c>
      <c r="I580">
        <f>Input!G580</f>
        <v>47833</v>
      </c>
      <c r="J580">
        <f>Input!H580</f>
        <v>42</v>
      </c>
      <c r="K580">
        <f>Input!I580</f>
        <v>3.5885320769999999E-3</v>
      </c>
      <c r="L580">
        <f>Input!J580</f>
        <v>21494</v>
      </c>
      <c r="M580">
        <f>Input!K580</f>
        <v>3620</v>
      </c>
      <c r="N580" s="1">
        <f>Input!L580</f>
        <v>206573599</v>
      </c>
      <c r="O580" s="1">
        <f>Input!M580</f>
        <v>166244699.30000001</v>
      </c>
      <c r="P580" s="1">
        <f>Input!N580</f>
        <v>43677128</v>
      </c>
      <c r="Q580" s="1">
        <f>Input!O580</f>
        <v>191330</v>
      </c>
      <c r="R580">
        <f>Input!P580</f>
        <v>176.5</v>
      </c>
      <c r="S580" s="1">
        <f>Input!Q580</f>
        <v>27309035</v>
      </c>
      <c r="T580" s="1">
        <f>Input!R580</f>
        <v>3608813.31</v>
      </c>
    </row>
    <row r="581" spans="1:20" x14ac:dyDescent="0.45">
      <c r="A581">
        <f t="shared" si="19"/>
        <v>202412</v>
      </c>
      <c r="B581">
        <f t="shared" si="18"/>
        <v>0</v>
      </c>
      <c r="C581">
        <f>Input!A581</f>
        <v>12</v>
      </c>
      <c r="D581">
        <f>Input!B581</f>
        <v>2024</v>
      </c>
      <c r="E581" t="str">
        <f>Input!C581</f>
        <v>CE</v>
      </c>
      <c r="F581">
        <f>Input!D581</f>
        <v>1002</v>
      </c>
      <c r="G581">
        <f>Input!E581</f>
        <v>3138236</v>
      </c>
      <c r="H581">
        <f>Input!F581</f>
        <v>496007</v>
      </c>
      <c r="I581">
        <f>Input!G581</f>
        <v>190380</v>
      </c>
      <c r="J581">
        <f>Input!H581</f>
        <v>6056</v>
      </c>
      <c r="K581">
        <f>Input!I581</f>
        <v>0.19297465200200001</v>
      </c>
      <c r="L581">
        <f>Input!J581</f>
        <v>202623</v>
      </c>
      <c r="M581">
        <f>Input!K581</f>
        <v>11886</v>
      </c>
      <c r="N581" s="1">
        <f>Input!L581</f>
        <v>660785956.5</v>
      </c>
      <c r="O581" s="1">
        <f>Input!M581</f>
        <v>948402457.29999995</v>
      </c>
      <c r="P581" s="1">
        <f>Input!N581</f>
        <v>137487113.5</v>
      </c>
      <c r="Q581" s="1">
        <f>Input!O581</f>
        <v>23664579.420000002</v>
      </c>
      <c r="R581">
        <f>Input!P581</f>
        <v>210.56</v>
      </c>
      <c r="S581" s="1">
        <f>Input!Q581</f>
        <v>236265612.09999999</v>
      </c>
      <c r="T581" s="1">
        <f>Input!R581</f>
        <v>20696401.489999998</v>
      </c>
    </row>
    <row r="582" spans="1:20" x14ac:dyDescent="0.45">
      <c r="A582">
        <f t="shared" si="19"/>
        <v>202412</v>
      </c>
      <c r="B582">
        <f t="shared" si="18"/>
        <v>0</v>
      </c>
      <c r="C582">
        <f>Input!A582</f>
        <v>12</v>
      </c>
      <c r="D582">
        <f>Input!B582</f>
        <v>2024</v>
      </c>
      <c r="E582" t="str">
        <f>Input!C582</f>
        <v>CH</v>
      </c>
      <c r="F582">
        <f>Input!D582</f>
        <v>1001</v>
      </c>
      <c r="G582">
        <f>Input!E582</f>
        <v>276586</v>
      </c>
      <c r="H582">
        <f>Input!F582</f>
        <v>55171</v>
      </c>
      <c r="I582">
        <f>Input!G582</f>
        <v>13696</v>
      </c>
      <c r="J582">
        <f>Input!H582</f>
        <v>0</v>
      </c>
      <c r="K582">
        <f>Input!I582</f>
        <v>0</v>
      </c>
      <c r="L582">
        <f>Input!J582</f>
        <v>11002</v>
      </c>
      <c r="M582">
        <f>Input!K582</f>
        <v>893</v>
      </c>
      <c r="N582" s="1">
        <f>Input!L582</f>
        <v>59578973.259999998</v>
      </c>
      <c r="O582" s="1">
        <f>Input!M582</f>
        <v>133896359.3</v>
      </c>
      <c r="P582" s="1">
        <f>Input!N582</f>
        <v>43463582.039999999</v>
      </c>
      <c r="Q582" s="1">
        <f>Input!O582</f>
        <v>0</v>
      </c>
      <c r="R582">
        <f>Input!P582</f>
        <v>215.41</v>
      </c>
      <c r="S582" s="1">
        <f>Input!Q582</f>
        <v>33892847.57</v>
      </c>
      <c r="T582" s="1">
        <f>Input!R582</f>
        <v>1066668.8899999999</v>
      </c>
    </row>
    <row r="583" spans="1:20" x14ac:dyDescent="0.45">
      <c r="A583">
        <f t="shared" si="19"/>
        <v>202412</v>
      </c>
      <c r="B583">
        <f t="shared" si="18"/>
        <v>0</v>
      </c>
      <c r="C583">
        <f>Input!A583</f>
        <v>12</v>
      </c>
      <c r="D583">
        <f>Input!B583</f>
        <v>2024</v>
      </c>
      <c r="E583" t="str">
        <f>Input!C583</f>
        <v>NYSEG</v>
      </c>
      <c r="F583">
        <f>Input!D583</f>
        <v>1005</v>
      </c>
      <c r="G583">
        <f>Input!E583</f>
        <v>1032296</v>
      </c>
      <c r="H583">
        <f>Input!F583</f>
        <v>101805</v>
      </c>
      <c r="I583">
        <f>Input!G583</f>
        <v>82271</v>
      </c>
      <c r="J583">
        <f>Input!H583</f>
        <v>687</v>
      </c>
      <c r="K583">
        <f>Input!I583</f>
        <v>6.6550679262999998E-2</v>
      </c>
      <c r="L583">
        <f>Input!J583</f>
        <v>46945</v>
      </c>
      <c r="M583">
        <f>Input!K583</f>
        <v>4008</v>
      </c>
      <c r="N583" s="1">
        <f>Input!L583</f>
        <v>148347277.80000001</v>
      </c>
      <c r="O583" s="1">
        <f>Input!M583</f>
        <v>65288467.5</v>
      </c>
      <c r="P583" s="1">
        <f>Input!N583</f>
        <v>36425864.299999997</v>
      </c>
      <c r="Q583" s="1">
        <f>Input!O583</f>
        <v>934184.21</v>
      </c>
      <c r="R583">
        <f>Input!P583</f>
        <v>143.71</v>
      </c>
      <c r="S583" s="1">
        <f>Input!Q583</f>
        <v>48165513.850000001</v>
      </c>
      <c r="T583" s="1">
        <f>Input!R583</f>
        <v>4539201.78</v>
      </c>
    </row>
    <row r="584" spans="1:20" x14ac:dyDescent="0.45">
      <c r="A584">
        <f t="shared" si="19"/>
        <v>202412</v>
      </c>
      <c r="B584">
        <f t="shared" si="18"/>
        <v>0</v>
      </c>
      <c r="C584">
        <f>Input!A584</f>
        <v>12</v>
      </c>
      <c r="D584">
        <f>Input!B584</f>
        <v>2024</v>
      </c>
      <c r="E584" t="str">
        <f>Input!C584</f>
        <v>RG&amp;E</v>
      </c>
      <c r="F584">
        <f>Input!D584</f>
        <v>1007</v>
      </c>
      <c r="G584">
        <f>Input!E584</f>
        <v>654924</v>
      </c>
      <c r="H584">
        <f>Input!F584</f>
        <v>67284</v>
      </c>
      <c r="I584">
        <f>Input!G584</f>
        <v>46851</v>
      </c>
      <c r="J584">
        <f>Input!H584</f>
        <v>314</v>
      </c>
      <c r="K584">
        <f>Input!I584</f>
        <v>4.7944494322999999E-2</v>
      </c>
      <c r="L584">
        <f>Input!J584</f>
        <v>27811</v>
      </c>
      <c r="M584">
        <f>Input!K584</f>
        <v>2879</v>
      </c>
      <c r="N584" s="1">
        <f>Input!L584</f>
        <v>76966932.049999997</v>
      </c>
      <c r="O584" s="1">
        <f>Input!M584</f>
        <v>76938256.379999995</v>
      </c>
      <c r="P584" s="1">
        <f>Input!N584</f>
        <v>35677376.57</v>
      </c>
      <c r="Q584" s="1">
        <f>Input!O584</f>
        <v>618843.61</v>
      </c>
      <c r="R584">
        <f>Input!P584</f>
        <v>117.52</v>
      </c>
      <c r="S584" s="1">
        <f>Input!Q584</f>
        <v>39591074.049999997</v>
      </c>
      <c r="T584" s="1">
        <f>Input!R584</f>
        <v>4725706.8099999996</v>
      </c>
    </row>
    <row r="585" spans="1:20" x14ac:dyDescent="0.45">
      <c r="A585">
        <f t="shared" si="19"/>
        <v>202412</v>
      </c>
      <c r="B585">
        <f t="shared" si="18"/>
        <v>0</v>
      </c>
      <c r="C585">
        <f>Input!A585</f>
        <v>12</v>
      </c>
      <c r="D585">
        <f>Input!B585</f>
        <v>2024</v>
      </c>
      <c r="E585" t="str">
        <f>Input!C585</f>
        <v>NFG</v>
      </c>
      <c r="F585">
        <f>Input!D585</f>
        <v>3120</v>
      </c>
      <c r="G585">
        <f>Input!E585</f>
        <v>512467</v>
      </c>
      <c r="H585">
        <f>Input!F585</f>
        <v>50471</v>
      </c>
      <c r="I585">
        <f>Input!G585</f>
        <v>6253</v>
      </c>
      <c r="J585">
        <f>Input!H585</f>
        <v>0</v>
      </c>
      <c r="K585">
        <f>Input!I585</f>
        <v>0</v>
      </c>
      <c r="L585">
        <f>Input!J585</f>
        <v>12991</v>
      </c>
      <c r="M585">
        <f>Input!K585</f>
        <v>5109</v>
      </c>
      <c r="N585" s="1">
        <f>Input!L585</f>
        <v>48076995.140000001</v>
      </c>
      <c r="O585" s="1">
        <f>Input!M585</f>
        <v>22292187.91</v>
      </c>
      <c r="P585" s="1">
        <f>Input!N585</f>
        <v>4383908.2300000004</v>
      </c>
      <c r="Q585" s="1">
        <f>Input!O585</f>
        <v>0</v>
      </c>
      <c r="R585">
        <f>Input!P585</f>
        <v>93.81</v>
      </c>
      <c r="S585" s="1">
        <f>Input!Q585</f>
        <v>9683953.5899999999</v>
      </c>
      <c r="T585" s="1">
        <f>Input!R585</f>
        <v>-468259.43</v>
      </c>
    </row>
    <row r="586" spans="1:20" x14ac:dyDescent="0.45">
      <c r="A586">
        <f t="shared" si="19"/>
        <v>202503</v>
      </c>
      <c r="B586">
        <f t="shared" ref="B586:B649" si="20">IF(E586="Ngrid-LI",1,IF(E586="Ngrid-NY",1,IF(E586="NGrid-Upstate",1,0)))</f>
        <v>0</v>
      </c>
      <c r="C586">
        <f>Input!A586</f>
        <v>3</v>
      </c>
      <c r="D586">
        <f>Input!B586</f>
        <v>2025</v>
      </c>
      <c r="E586" t="str">
        <f>Input!C586</f>
        <v>PSEG</v>
      </c>
      <c r="F586" t="str">
        <f>Input!D586</f>
        <v>7497ps</v>
      </c>
      <c r="G586">
        <f>Input!E586</f>
        <v>1067751</v>
      </c>
      <c r="H586">
        <f>Input!F586</f>
        <v>111145</v>
      </c>
      <c r="I586">
        <f>Input!G586</f>
        <v>9642</v>
      </c>
      <c r="J586">
        <f>Input!H586</f>
        <v>1524</v>
      </c>
      <c r="K586">
        <f>Input!I586</f>
        <v>0.14272990613</v>
      </c>
      <c r="L586">
        <f>Input!J586</f>
        <v>53333</v>
      </c>
      <c r="M586">
        <f>Input!K586</f>
        <v>1500</v>
      </c>
      <c r="N586" s="1">
        <f>Input!L586</f>
        <v>162702696.5</v>
      </c>
      <c r="O586" s="1">
        <f>Input!M586</f>
        <v>74640239.120000005</v>
      </c>
      <c r="P586" s="1">
        <f>Input!N586</f>
        <v>12780072</v>
      </c>
      <c r="Q586" s="1">
        <f>Input!O586</f>
        <v>2518279.79</v>
      </c>
      <c r="R586">
        <f>Input!P586</f>
        <v>152.38</v>
      </c>
      <c r="S586" s="1">
        <f>Input!Q586</f>
        <v>72270075</v>
      </c>
      <c r="T586" s="1">
        <f>Input!R586</f>
        <v>1631312.99</v>
      </c>
    </row>
    <row r="587" spans="1:20" x14ac:dyDescent="0.45">
      <c r="A587">
        <f t="shared" si="19"/>
        <v>202503</v>
      </c>
      <c r="B587">
        <f t="shared" si="20"/>
        <v>1</v>
      </c>
      <c r="C587">
        <f>Input!A587</f>
        <v>3</v>
      </c>
      <c r="D587">
        <f>Input!B587</f>
        <v>2025</v>
      </c>
      <c r="E587" t="str">
        <f>Input!C587</f>
        <v>NGrid-LI</v>
      </c>
      <c r="F587">
        <f>Input!D587</f>
        <v>1003</v>
      </c>
      <c r="G587">
        <f>Input!E587</f>
        <v>550933</v>
      </c>
      <c r="H587">
        <f>Input!F587</f>
        <v>46340</v>
      </c>
      <c r="I587">
        <f>Input!G587</f>
        <v>19558</v>
      </c>
      <c r="J587">
        <f>Input!H587</f>
        <v>79</v>
      </c>
      <c r="K587">
        <f>Input!I587</f>
        <v>1.4339311677E-2</v>
      </c>
      <c r="L587">
        <f>Input!J587</f>
        <v>7905</v>
      </c>
      <c r="M587">
        <f>Input!K587</f>
        <v>654</v>
      </c>
      <c r="N587" s="1">
        <f>Input!L587</f>
        <v>145320026.09999999</v>
      </c>
      <c r="O587" s="1">
        <f>Input!M587</f>
        <v>41187302.840000004</v>
      </c>
      <c r="P587" s="1">
        <f>Input!N587</f>
        <v>14432671</v>
      </c>
      <c r="Q587" s="1">
        <f>Input!O587</f>
        <v>171240</v>
      </c>
      <c r="R587">
        <f>Input!P587</f>
        <v>263.77</v>
      </c>
      <c r="S587" s="1">
        <f>Input!Q587</f>
        <v>9581125</v>
      </c>
      <c r="T587" s="1">
        <f>Input!R587</f>
        <v>435405.8</v>
      </c>
    </row>
    <row r="588" spans="1:20" x14ac:dyDescent="0.45">
      <c r="A588">
        <f t="shared" si="19"/>
        <v>202503</v>
      </c>
      <c r="B588">
        <f t="shared" si="20"/>
        <v>1</v>
      </c>
      <c r="C588">
        <f>Input!A588</f>
        <v>3</v>
      </c>
      <c r="D588">
        <f>Input!B588</f>
        <v>2025</v>
      </c>
      <c r="E588" t="str">
        <f>Input!C588</f>
        <v>NGrid-Upstate</v>
      </c>
      <c r="F588">
        <f>Input!D588</f>
        <v>1004</v>
      </c>
      <c r="G588">
        <f>Input!E588</f>
        <v>1503951</v>
      </c>
      <c r="H588">
        <f>Input!F588</f>
        <v>213899</v>
      </c>
      <c r="I588">
        <f>Input!G588</f>
        <v>58081</v>
      </c>
      <c r="J588">
        <f>Input!H588</f>
        <v>249</v>
      </c>
      <c r="K588">
        <f>Input!I588</f>
        <v>1.6556390468000001E-2</v>
      </c>
      <c r="L588">
        <f>Input!J588</f>
        <v>52476</v>
      </c>
      <c r="M588">
        <f>Input!K588</f>
        <v>4122</v>
      </c>
      <c r="N588" s="1">
        <f>Input!L588</f>
        <v>298641425.10000002</v>
      </c>
      <c r="O588" s="1">
        <f>Input!M588</f>
        <v>323354167.5</v>
      </c>
      <c r="P588" s="1">
        <f>Input!N588</f>
        <v>48947782</v>
      </c>
      <c r="Q588" s="1">
        <f>Input!O588</f>
        <v>698378</v>
      </c>
      <c r="R588">
        <f>Input!P588</f>
        <v>198.57</v>
      </c>
      <c r="S588" s="1">
        <f>Input!Q588</f>
        <v>72878167</v>
      </c>
      <c r="T588" s="1">
        <f>Input!R588</f>
        <v>2181988.39</v>
      </c>
    </row>
    <row r="589" spans="1:20" x14ac:dyDescent="0.45">
      <c r="A589">
        <f t="shared" si="19"/>
        <v>202503</v>
      </c>
      <c r="B589">
        <f t="shared" si="20"/>
        <v>0</v>
      </c>
      <c r="C589">
        <f>Input!A589</f>
        <v>3</v>
      </c>
      <c r="D589">
        <f>Input!B589</f>
        <v>2025</v>
      </c>
      <c r="E589" t="str">
        <f>Input!C589</f>
        <v>OR</v>
      </c>
      <c r="F589">
        <f>Input!D589</f>
        <v>1006</v>
      </c>
      <c r="G589">
        <f>Input!E589</f>
        <v>213722</v>
      </c>
      <c r="H589">
        <f>Input!F589</f>
        <v>15270</v>
      </c>
      <c r="I589">
        <f>Input!G589</f>
        <v>18193</v>
      </c>
      <c r="J589">
        <f>Input!H589</f>
        <v>1011</v>
      </c>
      <c r="K589">
        <f>Input!I589</f>
        <v>0.47304442219300002</v>
      </c>
      <c r="L589">
        <f>Input!J589</f>
        <v>13579</v>
      </c>
      <c r="M589">
        <f>Input!K589</f>
        <v>526</v>
      </c>
      <c r="N589" s="1">
        <f>Input!L589</f>
        <v>68624816.030000001</v>
      </c>
      <c r="O589" s="1">
        <f>Input!M589</f>
        <v>17616278.18</v>
      </c>
      <c r="P589" s="1">
        <f>Input!N589</f>
        <v>18908893.699999999</v>
      </c>
      <c r="Q589" s="1">
        <f>Input!O589</f>
        <v>1673965.63</v>
      </c>
      <c r="R589">
        <f>Input!P589</f>
        <v>321.08999999999997</v>
      </c>
      <c r="S589" s="1">
        <f>Input!Q589</f>
        <v>15511042.33</v>
      </c>
      <c r="T589" s="1">
        <f>Input!R589</f>
        <v>491638.22</v>
      </c>
    </row>
    <row r="590" spans="1:20" x14ac:dyDescent="0.45">
      <c r="A590">
        <f t="shared" si="19"/>
        <v>202503</v>
      </c>
      <c r="B590">
        <f t="shared" si="20"/>
        <v>1</v>
      </c>
      <c r="C590">
        <f>Input!A590</f>
        <v>3</v>
      </c>
      <c r="D590">
        <f>Input!B590</f>
        <v>2025</v>
      </c>
      <c r="E590" t="str">
        <f>Input!C590</f>
        <v>NGrid-NY</v>
      </c>
      <c r="F590">
        <f>Input!D590</f>
        <v>3010</v>
      </c>
      <c r="G590">
        <f>Input!E590</f>
        <v>1209194</v>
      </c>
      <c r="H590">
        <f>Input!F590</f>
        <v>184045</v>
      </c>
      <c r="I590">
        <f>Input!G590</f>
        <v>52737</v>
      </c>
      <c r="J590">
        <f>Input!H590</f>
        <v>256</v>
      </c>
      <c r="K590">
        <f>Input!I590</f>
        <v>2.1171127214E-2</v>
      </c>
      <c r="L590">
        <f>Input!J590</f>
        <v>20002</v>
      </c>
      <c r="M590">
        <f>Input!K590</f>
        <v>2868</v>
      </c>
      <c r="N590" s="1">
        <f>Input!L590</f>
        <v>271527688</v>
      </c>
      <c r="O590" s="1">
        <f>Input!M590</f>
        <v>180005364.30000001</v>
      </c>
      <c r="P590" s="1">
        <f>Input!N590</f>
        <v>55080276</v>
      </c>
      <c r="Q590" s="1">
        <f>Input!O590</f>
        <v>750253</v>
      </c>
      <c r="R590">
        <f>Input!P590</f>
        <v>224.55</v>
      </c>
      <c r="S590" s="1">
        <f>Input!Q590</f>
        <v>26261709</v>
      </c>
      <c r="T590" s="1">
        <f>Input!R590</f>
        <v>2354048.65</v>
      </c>
    </row>
    <row r="591" spans="1:20" x14ac:dyDescent="0.45">
      <c r="A591">
        <f t="shared" si="19"/>
        <v>202503</v>
      </c>
      <c r="B591">
        <f t="shared" si="20"/>
        <v>0</v>
      </c>
      <c r="C591">
        <f>Input!A591</f>
        <v>3</v>
      </c>
      <c r="D591">
        <f>Input!B591</f>
        <v>2025</v>
      </c>
      <c r="E591" t="str">
        <f>Input!C591</f>
        <v>CE</v>
      </c>
      <c r="F591">
        <f>Input!D591</f>
        <v>1002</v>
      </c>
      <c r="G591">
        <f>Input!E591</f>
        <v>3148030</v>
      </c>
      <c r="H591">
        <f>Input!F591</f>
        <v>399234</v>
      </c>
      <c r="I591">
        <f>Input!G591</f>
        <v>127598</v>
      </c>
      <c r="J591">
        <f>Input!H591</f>
        <v>14880</v>
      </c>
      <c r="K591">
        <f>Input!I591</f>
        <v>0.47267656280300002</v>
      </c>
      <c r="L591">
        <f>Input!J591</f>
        <v>194267</v>
      </c>
      <c r="M591">
        <f>Input!K591</f>
        <v>11230</v>
      </c>
      <c r="N591" s="1">
        <f>Input!L591</f>
        <v>551933146</v>
      </c>
      <c r="O591" s="1">
        <f>Input!M591</f>
        <v>861487148.89999998</v>
      </c>
      <c r="P591" s="1">
        <f>Input!N591</f>
        <v>174624657.5</v>
      </c>
      <c r="Q591" s="1">
        <f>Input!O591</f>
        <v>78150229.819999993</v>
      </c>
      <c r="R591">
        <f>Input!P591</f>
        <v>175.33</v>
      </c>
      <c r="S591" s="1">
        <f>Input!Q591</f>
        <v>287695165</v>
      </c>
      <c r="T591" s="1">
        <f>Input!R591</f>
        <v>19008276.949999999</v>
      </c>
    </row>
    <row r="592" spans="1:20" x14ac:dyDescent="0.45">
      <c r="A592">
        <f t="shared" si="19"/>
        <v>202503</v>
      </c>
      <c r="B592">
        <f t="shared" si="20"/>
        <v>0</v>
      </c>
      <c r="C592">
        <f>Input!A592</f>
        <v>3</v>
      </c>
      <c r="D592">
        <f>Input!B592</f>
        <v>2025</v>
      </c>
      <c r="E592" t="str">
        <f>Input!C592</f>
        <v>CH</v>
      </c>
      <c r="F592">
        <f>Input!D592</f>
        <v>1001</v>
      </c>
      <c r="G592">
        <f>Input!E592</f>
        <v>287162</v>
      </c>
      <c r="H592">
        <f>Input!F592</f>
        <v>50062</v>
      </c>
      <c r="I592">
        <f>Input!G592</f>
        <v>15756</v>
      </c>
      <c r="J592">
        <f>Input!H592</f>
        <v>573</v>
      </c>
      <c r="K592">
        <f>Input!I592</f>
        <v>0.19953893620999999</v>
      </c>
      <c r="L592">
        <f>Input!J592</f>
        <v>15097</v>
      </c>
      <c r="M592">
        <f>Input!K592</f>
        <v>1352</v>
      </c>
      <c r="N592" s="1">
        <f>Input!L592</f>
        <v>74345487.819999993</v>
      </c>
      <c r="O592" s="1">
        <f>Input!M592</f>
        <v>133198079.90000001</v>
      </c>
      <c r="P592" s="1">
        <f>Input!N592</f>
        <v>40917301.280000001</v>
      </c>
      <c r="Q592" s="1">
        <f>Input!O592</f>
        <v>3269589.02</v>
      </c>
      <c r="R592">
        <f>Input!P592</f>
        <v>258.89999999999998</v>
      </c>
      <c r="S592" s="1">
        <f>Input!Q592</f>
        <v>49422803.850000001</v>
      </c>
      <c r="T592" s="1">
        <f>Input!R592</f>
        <v>1891085.65</v>
      </c>
    </row>
    <row r="593" spans="1:20" x14ac:dyDescent="0.45">
      <c r="A593">
        <f t="shared" si="19"/>
        <v>202503</v>
      </c>
      <c r="B593">
        <f t="shared" si="20"/>
        <v>0</v>
      </c>
      <c r="C593">
        <f>Input!A593</f>
        <v>3</v>
      </c>
      <c r="D593">
        <f>Input!B593</f>
        <v>2025</v>
      </c>
      <c r="E593" t="str">
        <f>Input!C593</f>
        <v>NYSEG</v>
      </c>
      <c r="F593">
        <f>Input!D593</f>
        <v>1005</v>
      </c>
      <c r="G593">
        <f>Input!E593</f>
        <v>1033610</v>
      </c>
      <c r="H593">
        <f>Input!F593</f>
        <v>102344</v>
      </c>
      <c r="I593">
        <f>Input!G593</f>
        <v>91858</v>
      </c>
      <c r="J593">
        <f>Input!H593</f>
        <v>2376</v>
      </c>
      <c r="K593">
        <f>Input!I593</f>
        <v>0.22987393697799999</v>
      </c>
      <c r="L593">
        <f>Input!J593</f>
        <v>51008</v>
      </c>
      <c r="M593">
        <f>Input!K593</f>
        <v>2364</v>
      </c>
      <c r="N593" s="1">
        <f>Input!L593</f>
        <v>171859308</v>
      </c>
      <c r="O593" s="1">
        <f>Input!M593</f>
        <v>63016631.130000003</v>
      </c>
      <c r="P593" s="1">
        <f>Input!N593</f>
        <v>53313366.039999999</v>
      </c>
      <c r="Q593" s="1">
        <f>Input!O593</f>
        <v>3243172.18</v>
      </c>
      <c r="R593">
        <f>Input!P593</f>
        <v>166.27</v>
      </c>
      <c r="S593" s="1">
        <f>Input!Q593</f>
        <v>53952902.539999999</v>
      </c>
      <c r="T593" s="1">
        <f>Input!R593</f>
        <v>2884580.64</v>
      </c>
    </row>
    <row r="594" spans="1:20" x14ac:dyDescent="0.45">
      <c r="A594">
        <f t="shared" si="19"/>
        <v>202503</v>
      </c>
      <c r="B594">
        <f t="shared" si="20"/>
        <v>0</v>
      </c>
      <c r="C594">
        <f>Input!A594</f>
        <v>3</v>
      </c>
      <c r="D594">
        <f>Input!B594</f>
        <v>2025</v>
      </c>
      <c r="E594" t="str">
        <f>Input!C594</f>
        <v>RG&amp;E</v>
      </c>
      <c r="F594">
        <f>Input!D594</f>
        <v>1007</v>
      </c>
      <c r="G594">
        <f>Input!E594</f>
        <v>655943</v>
      </c>
      <c r="H594">
        <f>Input!F594</f>
        <v>69688</v>
      </c>
      <c r="I594">
        <f>Input!G594</f>
        <v>50988</v>
      </c>
      <c r="J594">
        <f>Input!H594</f>
        <v>382</v>
      </c>
      <c r="K594">
        <f>Input!I594</f>
        <v>5.8236767523999998E-2</v>
      </c>
      <c r="L594">
        <f>Input!J594</f>
        <v>29194</v>
      </c>
      <c r="M594">
        <f>Input!K594</f>
        <v>1554</v>
      </c>
      <c r="N594" s="1">
        <f>Input!L594</f>
        <v>86708173.840000004</v>
      </c>
      <c r="O594" s="1">
        <f>Input!M594</f>
        <v>78457061.040000007</v>
      </c>
      <c r="P594" s="1">
        <f>Input!N594</f>
        <v>48571936.409999996</v>
      </c>
      <c r="Q594" s="1">
        <f>Input!O594</f>
        <v>914368.99</v>
      </c>
      <c r="R594">
        <f>Input!P594</f>
        <v>132.19</v>
      </c>
      <c r="S594" s="1">
        <f>Input!Q594</f>
        <v>41364409.869999997</v>
      </c>
      <c r="T594" s="1">
        <f>Input!R594</f>
        <v>2878832.77</v>
      </c>
    </row>
    <row r="595" spans="1:20" x14ac:dyDescent="0.45">
      <c r="A595">
        <f t="shared" si="19"/>
        <v>202503</v>
      </c>
      <c r="B595">
        <f t="shared" si="20"/>
        <v>0</v>
      </c>
      <c r="C595">
        <f>Input!A595</f>
        <v>3</v>
      </c>
      <c r="D595">
        <f>Input!B595</f>
        <v>2025</v>
      </c>
      <c r="E595" t="str">
        <f>Input!C595</f>
        <v>NFG</v>
      </c>
      <c r="F595">
        <f>Input!D595</f>
        <v>3120</v>
      </c>
      <c r="G595">
        <f>Input!E595</f>
        <v>514716</v>
      </c>
      <c r="H595">
        <f>Input!F595</f>
        <v>49752</v>
      </c>
      <c r="I595">
        <f>Input!G595</f>
        <v>26696</v>
      </c>
      <c r="J595">
        <f>Input!H595</f>
        <v>0</v>
      </c>
      <c r="K595">
        <f>Input!I595</f>
        <v>0</v>
      </c>
      <c r="L595">
        <f>Input!J595</f>
        <v>21692</v>
      </c>
      <c r="M595">
        <f>Input!K595</f>
        <v>3424</v>
      </c>
      <c r="N595" s="1">
        <f>Input!L595</f>
        <v>57363852.869999997</v>
      </c>
      <c r="O595" s="1">
        <f>Input!M595</f>
        <v>24537699.120000001</v>
      </c>
      <c r="P595" s="1">
        <f>Input!N595</f>
        <v>14292846.76</v>
      </c>
      <c r="Q595" s="1">
        <f>Input!O595</f>
        <v>0</v>
      </c>
      <c r="R595">
        <f>Input!P595</f>
        <v>111.45</v>
      </c>
      <c r="S595" s="1">
        <f>Input!Q595</f>
        <v>12100751.050000001</v>
      </c>
      <c r="T595" s="1">
        <f>Input!R595</f>
        <v>526041.06000000006</v>
      </c>
    </row>
    <row r="596" spans="1:20" x14ac:dyDescent="0.45">
      <c r="A596">
        <f t="shared" si="19"/>
        <v>202506</v>
      </c>
      <c r="B596">
        <f t="shared" si="20"/>
        <v>0</v>
      </c>
      <c r="C596">
        <f>Input!A596</f>
        <v>6</v>
      </c>
      <c r="D596">
        <f>Input!B596</f>
        <v>2025</v>
      </c>
      <c r="E596" t="str">
        <f>Input!C596</f>
        <v>PSEG</v>
      </c>
      <c r="F596" t="str">
        <f>Input!D596</f>
        <v>7497ps</v>
      </c>
      <c r="G596">
        <f>Input!E596</f>
        <v>1069205</v>
      </c>
      <c r="H596">
        <f>Input!F596</f>
        <v>112989</v>
      </c>
      <c r="I596">
        <f>Input!G596</f>
        <v>9611</v>
      </c>
      <c r="J596">
        <f>Input!H596</f>
        <v>3090</v>
      </c>
      <c r="K596">
        <f>Input!I596</f>
        <v>0.28899977085799999</v>
      </c>
      <c r="L596">
        <f>Input!J596</f>
        <v>53057</v>
      </c>
      <c r="M596">
        <f>Input!K596</f>
        <v>1028</v>
      </c>
      <c r="N596" s="1">
        <f>Input!L596</f>
        <v>187491649.19999999</v>
      </c>
      <c r="O596" s="1">
        <f>Input!M596</f>
        <v>73535341.790000007</v>
      </c>
      <c r="P596" s="1">
        <f>Input!N596</f>
        <v>12010300</v>
      </c>
      <c r="Q596" s="1">
        <f>Input!O596</f>
        <v>4219437.2699999996</v>
      </c>
      <c r="R596">
        <f>Input!P596</f>
        <v>175.36</v>
      </c>
      <c r="S596" s="1">
        <f>Input!Q596</f>
        <v>74509310</v>
      </c>
      <c r="T596" s="1">
        <f>Input!R596</f>
        <v>989159.01</v>
      </c>
    </row>
    <row r="597" spans="1:20" x14ac:dyDescent="0.45">
      <c r="A597">
        <f t="shared" si="19"/>
        <v>202506</v>
      </c>
      <c r="B597">
        <f t="shared" si="20"/>
        <v>1</v>
      </c>
      <c r="C597">
        <f>Input!A597</f>
        <v>6</v>
      </c>
      <c r="D597">
        <f>Input!B597</f>
        <v>2025</v>
      </c>
      <c r="E597" t="str">
        <f>Input!C597</f>
        <v>NGrid-LI</v>
      </c>
      <c r="F597">
        <f>Input!D597</f>
        <v>1003</v>
      </c>
      <c r="G597">
        <f>Input!E597</f>
        <v>552518</v>
      </c>
      <c r="H597">
        <f>Input!F597</f>
        <v>52637</v>
      </c>
      <c r="I597">
        <f>Input!G597</f>
        <v>16408</v>
      </c>
      <c r="J597">
        <f>Input!H597</f>
        <v>1216</v>
      </c>
      <c r="K597">
        <f>Input!I597</f>
        <v>0.220083327602</v>
      </c>
      <c r="L597">
        <f>Input!J597</f>
        <v>9184</v>
      </c>
      <c r="M597">
        <f>Input!K597</f>
        <v>756</v>
      </c>
      <c r="N597" s="1">
        <f>Input!L597</f>
        <v>63726253.840000004</v>
      </c>
      <c r="O597" s="1">
        <f>Input!M597</f>
        <v>64787610.850000001</v>
      </c>
      <c r="P597" s="1">
        <f>Input!N597</f>
        <v>11448439</v>
      </c>
      <c r="Q597" s="1">
        <f>Input!O597</f>
        <v>2444359</v>
      </c>
      <c r="R597">
        <f>Input!P597</f>
        <v>115.34</v>
      </c>
      <c r="S597" s="1">
        <f>Input!Q597</f>
        <v>11064789</v>
      </c>
      <c r="T597" s="1">
        <f>Input!R597</f>
        <v>564474.87</v>
      </c>
    </row>
    <row r="598" spans="1:20" x14ac:dyDescent="0.45">
      <c r="A598">
        <f t="shared" si="19"/>
        <v>202506</v>
      </c>
      <c r="B598">
        <f t="shared" si="20"/>
        <v>1</v>
      </c>
      <c r="C598">
        <f>Input!A598</f>
        <v>6</v>
      </c>
      <c r="D598">
        <f>Input!B598</f>
        <v>2025</v>
      </c>
      <c r="E598" t="str">
        <f>Input!C598</f>
        <v>NGrid-Upstate</v>
      </c>
      <c r="F598">
        <f>Input!D598</f>
        <v>1004</v>
      </c>
      <c r="G598">
        <f>Input!E598</f>
        <v>1521229</v>
      </c>
      <c r="H598">
        <f>Input!F598</f>
        <v>225742</v>
      </c>
      <c r="I598">
        <f>Input!G598</f>
        <v>55531</v>
      </c>
      <c r="J598">
        <f>Input!H598</f>
        <v>11546</v>
      </c>
      <c r="K598">
        <f>Input!I598</f>
        <v>0.75899157851999999</v>
      </c>
      <c r="L598">
        <f>Input!J598</f>
        <v>68038</v>
      </c>
      <c r="M598">
        <f>Input!K598</f>
        <v>4364</v>
      </c>
      <c r="N598" s="1">
        <f>Input!L598</f>
        <v>210051218.09999999</v>
      </c>
      <c r="O598" s="1">
        <f>Input!M598</f>
        <v>362325632.5</v>
      </c>
      <c r="P598" s="1">
        <f>Input!N598</f>
        <v>57242175</v>
      </c>
      <c r="Q598" s="1">
        <f>Input!O598</f>
        <v>23107237</v>
      </c>
      <c r="R598">
        <f>Input!P598</f>
        <v>138.08000000000001</v>
      </c>
      <c r="S598" s="1">
        <f>Input!Q598</f>
        <v>106869297</v>
      </c>
      <c r="T598" s="1">
        <f>Input!R598</f>
        <v>4000464.83</v>
      </c>
    </row>
    <row r="599" spans="1:20" x14ac:dyDescent="0.45">
      <c r="A599">
        <f t="shared" si="19"/>
        <v>202506</v>
      </c>
      <c r="B599">
        <f t="shared" si="20"/>
        <v>0</v>
      </c>
      <c r="C599">
        <f>Input!A599</f>
        <v>6</v>
      </c>
      <c r="D599">
        <f>Input!B599</f>
        <v>2025</v>
      </c>
      <c r="E599" t="str">
        <f>Input!C599</f>
        <v>OR</v>
      </c>
      <c r="F599">
        <f>Input!D599</f>
        <v>1006</v>
      </c>
      <c r="G599">
        <f>Input!E599</f>
        <v>214445</v>
      </c>
      <c r="H599">
        <f>Input!F599</f>
        <v>15802</v>
      </c>
      <c r="I599">
        <f>Input!G599</f>
        <v>16490</v>
      </c>
      <c r="J599">
        <f>Input!H599</f>
        <v>1402</v>
      </c>
      <c r="K599">
        <f>Input!I599</f>
        <v>0.65378068968699998</v>
      </c>
      <c r="L599">
        <f>Input!J599</f>
        <v>16257</v>
      </c>
      <c r="M599">
        <f>Input!K599</f>
        <v>518</v>
      </c>
      <c r="N599" s="1">
        <f>Input!L599</f>
        <v>47673629.359999999</v>
      </c>
      <c r="O599" s="1">
        <f>Input!M599</f>
        <v>16445034.560000001</v>
      </c>
      <c r="P599" s="1">
        <f>Input!N599</f>
        <v>13011967.16</v>
      </c>
      <c r="Q599" s="1">
        <f>Input!O599</f>
        <v>1911221.61</v>
      </c>
      <c r="R599">
        <f>Input!P599</f>
        <v>222.31</v>
      </c>
      <c r="S599" s="1">
        <f>Input!Q599</f>
        <v>18041659.879999999</v>
      </c>
      <c r="T599" s="1">
        <f>Input!R599</f>
        <v>458115.38</v>
      </c>
    </row>
    <row r="600" spans="1:20" x14ac:dyDescent="0.45">
      <c r="A600">
        <f t="shared" si="19"/>
        <v>202506</v>
      </c>
      <c r="B600">
        <f t="shared" si="20"/>
        <v>1</v>
      </c>
      <c r="C600">
        <f>Input!A600</f>
        <v>6</v>
      </c>
      <c r="D600">
        <f>Input!B600</f>
        <v>2025</v>
      </c>
      <c r="E600" t="str">
        <f>Input!C600</f>
        <v>NGrid-NY</v>
      </c>
      <c r="F600">
        <f>Input!D600</f>
        <v>3010</v>
      </c>
      <c r="G600">
        <f>Input!E600</f>
        <v>1183154</v>
      </c>
      <c r="H600">
        <f>Input!F600</f>
        <v>195705</v>
      </c>
      <c r="I600">
        <f>Input!G600</f>
        <v>51472</v>
      </c>
      <c r="J600">
        <f>Input!H600</f>
        <v>1753</v>
      </c>
      <c r="K600">
        <f>Input!I600</f>
        <v>0.148163299114</v>
      </c>
      <c r="L600">
        <f>Input!J600</f>
        <v>24554</v>
      </c>
      <c r="M600">
        <f>Input!K600</f>
        <v>4553</v>
      </c>
      <c r="N600" s="1">
        <f>Input!L600</f>
        <v>109605491.40000001</v>
      </c>
      <c r="O600" s="1">
        <f>Input!M600</f>
        <v>225804541.69999999</v>
      </c>
      <c r="P600" s="1">
        <f>Input!N600</f>
        <v>54153705</v>
      </c>
      <c r="Q600" s="1">
        <f>Input!O600</f>
        <v>5096701</v>
      </c>
      <c r="R600">
        <f>Input!P600</f>
        <v>92.64</v>
      </c>
      <c r="S600" s="1">
        <f>Input!Q600</f>
        <v>35727376</v>
      </c>
      <c r="T600" s="1">
        <f>Input!R600</f>
        <v>3565883.46</v>
      </c>
    </row>
    <row r="601" spans="1:20" x14ac:dyDescent="0.45">
      <c r="A601">
        <f t="shared" si="19"/>
        <v>202506</v>
      </c>
      <c r="B601">
        <f t="shared" si="20"/>
        <v>0</v>
      </c>
      <c r="C601">
        <f>Input!A601</f>
        <v>6</v>
      </c>
      <c r="D601">
        <f>Input!B601</f>
        <v>2025</v>
      </c>
      <c r="E601" t="str">
        <f>Input!C601</f>
        <v>CE</v>
      </c>
      <c r="F601">
        <f>Input!D601</f>
        <v>1002</v>
      </c>
      <c r="G601">
        <f>Input!E601</f>
        <v>3146055</v>
      </c>
      <c r="H601">
        <f>Input!F601</f>
        <v>371720</v>
      </c>
      <c r="I601">
        <f>Input!G601</f>
        <v>120776</v>
      </c>
      <c r="J601">
        <f>Input!H601</f>
        <v>16327</v>
      </c>
      <c r="K601">
        <f>Input!I601</f>
        <v>0.51896740521100004</v>
      </c>
      <c r="L601">
        <f>Input!J601</f>
        <v>198737</v>
      </c>
      <c r="M601">
        <f>Input!K601</f>
        <v>11300</v>
      </c>
      <c r="N601" s="1">
        <f>Input!L601</f>
        <v>533119608</v>
      </c>
      <c r="O601" s="1">
        <f>Input!M601</f>
        <v>838786038</v>
      </c>
      <c r="P601" s="1">
        <f>Input!N601</f>
        <v>183846483.59999999</v>
      </c>
      <c r="Q601" s="1">
        <f>Input!O601</f>
        <v>53714519.729999997</v>
      </c>
      <c r="R601">
        <f>Input!P601</f>
        <v>169.46</v>
      </c>
      <c r="S601" s="1">
        <f>Input!Q601</f>
        <v>334454993.30000001</v>
      </c>
      <c r="T601" s="1">
        <f>Input!R601</f>
        <v>17452633.66</v>
      </c>
    </row>
    <row r="602" spans="1:20" x14ac:dyDescent="0.45">
      <c r="A602">
        <f t="shared" si="19"/>
        <v>202506</v>
      </c>
      <c r="B602">
        <f t="shared" si="20"/>
        <v>0</v>
      </c>
      <c r="C602">
        <f>Input!A602</f>
        <v>6</v>
      </c>
      <c r="D602">
        <f>Input!B602</f>
        <v>2025</v>
      </c>
      <c r="E602" t="str">
        <f>Input!C602</f>
        <v>CH</v>
      </c>
      <c r="F602">
        <f>Input!D602</f>
        <v>1001</v>
      </c>
      <c r="G602">
        <f>Input!E602</f>
        <v>273545</v>
      </c>
      <c r="H602">
        <f>Input!F602</f>
        <v>52368</v>
      </c>
      <c r="I602">
        <f>Input!G602</f>
        <v>8628</v>
      </c>
      <c r="J602">
        <f>Input!H602</f>
        <v>603</v>
      </c>
      <c r="K602">
        <f>Input!I602</f>
        <v>0.22043905024800001</v>
      </c>
      <c r="L602">
        <f>Input!J602</f>
        <v>18687</v>
      </c>
      <c r="M602">
        <f>Input!K602</f>
        <v>1064</v>
      </c>
      <c r="N602" s="1">
        <f>Input!L602</f>
        <v>46521388.509999998</v>
      </c>
      <c r="O602" s="1">
        <f>Input!M602</f>
        <v>136872182.80000001</v>
      </c>
      <c r="P602" s="1">
        <f>Input!N602</f>
        <v>31038750.09</v>
      </c>
      <c r="Q602" s="1">
        <f>Input!O602</f>
        <v>3171711</v>
      </c>
      <c r="R602">
        <f>Input!P602</f>
        <v>170.07</v>
      </c>
      <c r="S602" s="1">
        <f>Input!Q602</f>
        <v>63706415.799999997</v>
      </c>
      <c r="T602" s="1">
        <f>Input!R602</f>
        <v>3024122.37</v>
      </c>
    </row>
    <row r="603" spans="1:20" x14ac:dyDescent="0.45">
      <c r="A603">
        <f t="shared" si="19"/>
        <v>202506</v>
      </c>
      <c r="B603">
        <f t="shared" si="20"/>
        <v>0</v>
      </c>
      <c r="C603">
        <f>Input!A603</f>
        <v>6</v>
      </c>
      <c r="D603">
        <f>Input!B603</f>
        <v>2025</v>
      </c>
      <c r="E603" t="str">
        <f>Input!C603</f>
        <v>NYSEG</v>
      </c>
      <c r="F603">
        <f>Input!D603</f>
        <v>1005</v>
      </c>
      <c r="G603">
        <f>Input!E603</f>
        <v>1034550</v>
      </c>
      <c r="H603">
        <f>Input!F603</f>
        <v>111496</v>
      </c>
      <c r="I603">
        <f>Input!G603</f>
        <v>84210</v>
      </c>
      <c r="J603">
        <f>Input!H603</f>
        <v>1548</v>
      </c>
      <c r="K603">
        <f>Input!I603</f>
        <v>0.14963027403199999</v>
      </c>
      <c r="L603">
        <f>Input!J603</f>
        <v>54731</v>
      </c>
      <c r="M603">
        <f>Input!K603</f>
        <v>3246</v>
      </c>
      <c r="N603" s="1">
        <f>Input!L603</f>
        <v>123679024.3</v>
      </c>
      <c r="O603" s="1">
        <f>Input!M603</f>
        <v>77741231.769999996</v>
      </c>
      <c r="P603" s="1">
        <f>Input!N603</f>
        <v>39427364.369999997</v>
      </c>
      <c r="Q603" s="1">
        <f>Input!O603</f>
        <v>3197334.5</v>
      </c>
      <c r="R603">
        <f>Input!P603</f>
        <v>119.55</v>
      </c>
      <c r="S603" s="1">
        <f>Input!Q603</f>
        <v>60907450.619999997</v>
      </c>
      <c r="T603" s="1">
        <f>Input!R603</f>
        <v>5161460.93</v>
      </c>
    </row>
    <row r="604" spans="1:20" x14ac:dyDescent="0.45">
      <c r="A604">
        <f t="shared" si="19"/>
        <v>202506</v>
      </c>
      <c r="B604">
        <f t="shared" si="20"/>
        <v>0</v>
      </c>
      <c r="C604">
        <f>Input!A604</f>
        <v>6</v>
      </c>
      <c r="D604">
        <f>Input!B604</f>
        <v>2025</v>
      </c>
      <c r="E604" t="str">
        <f>Input!C604</f>
        <v>RG&amp;E</v>
      </c>
      <c r="F604">
        <f>Input!D604</f>
        <v>1007</v>
      </c>
      <c r="G604">
        <f>Input!E604</f>
        <v>655581</v>
      </c>
      <c r="H604">
        <f>Input!F604</f>
        <v>72797</v>
      </c>
      <c r="I604">
        <f>Input!G604</f>
        <v>45016</v>
      </c>
      <c r="J604">
        <f>Input!H604</f>
        <v>881</v>
      </c>
      <c r="K604">
        <f>Input!I604</f>
        <v>0.13438461456299999</v>
      </c>
      <c r="L604">
        <f>Input!J604</f>
        <v>31255</v>
      </c>
      <c r="M604">
        <f>Input!K604</f>
        <v>1783</v>
      </c>
      <c r="N604" s="1">
        <f>Input!L604</f>
        <v>58696181.640000001</v>
      </c>
      <c r="O604" s="1">
        <f>Input!M604</f>
        <v>89825853.540000007</v>
      </c>
      <c r="P604" s="1">
        <f>Input!N604</f>
        <v>34736006.219999999</v>
      </c>
      <c r="Q604" s="1">
        <f>Input!O604</f>
        <v>2920073.2</v>
      </c>
      <c r="R604">
        <f>Input!P604</f>
        <v>89.53</v>
      </c>
      <c r="S604" s="1">
        <f>Input!Q604</f>
        <v>47223565.909999996</v>
      </c>
      <c r="T604" s="1">
        <f>Input!R604</f>
        <v>3709487.93</v>
      </c>
    </row>
    <row r="605" spans="1:20" x14ac:dyDescent="0.45">
      <c r="A605">
        <f t="shared" si="19"/>
        <v>202506</v>
      </c>
      <c r="B605">
        <f t="shared" si="20"/>
        <v>0</v>
      </c>
      <c r="C605">
        <f>Input!A605</f>
        <v>6</v>
      </c>
      <c r="D605">
        <f>Input!B605</f>
        <v>2025</v>
      </c>
      <c r="E605" t="str">
        <f>Input!C605</f>
        <v>NFG</v>
      </c>
      <c r="F605">
        <f>Input!D605</f>
        <v>3120</v>
      </c>
      <c r="G605">
        <f>Input!E605</f>
        <v>512655</v>
      </c>
      <c r="H605">
        <f>Input!F605</f>
        <v>55083</v>
      </c>
      <c r="I605">
        <f>Input!G605</f>
        <v>22756</v>
      </c>
      <c r="J605">
        <f>Input!H605</f>
        <v>3682</v>
      </c>
      <c r="K605">
        <f>Input!I605</f>
        <v>0.71822180608800001</v>
      </c>
      <c r="L605">
        <f>Input!J605</f>
        <v>28909</v>
      </c>
      <c r="M605">
        <f>Input!K605</f>
        <v>3693</v>
      </c>
      <c r="N605" s="1">
        <f>Input!L605</f>
        <v>23448982</v>
      </c>
      <c r="O605" s="1">
        <f>Input!M605</f>
        <v>24590050.149999999</v>
      </c>
      <c r="P605" s="1">
        <f>Input!N605</f>
        <v>10996315.85</v>
      </c>
      <c r="Q605" s="1">
        <f>Input!O605</f>
        <v>2292504.9500000002</v>
      </c>
      <c r="R605">
        <f>Input!P605</f>
        <v>45.74</v>
      </c>
      <c r="S605" s="1">
        <f>Input!Q605</f>
        <v>17139263</v>
      </c>
      <c r="T605" s="1">
        <f>Input!R605</f>
        <v>471522</v>
      </c>
    </row>
    <row r="606" spans="1:20" x14ac:dyDescent="0.45">
      <c r="A606">
        <f t="shared" si="19"/>
        <v>202509</v>
      </c>
      <c r="B606">
        <f t="shared" si="20"/>
        <v>0</v>
      </c>
      <c r="C606">
        <f>Input!A606</f>
        <v>9</v>
      </c>
      <c r="D606">
        <f>Input!B606</f>
        <v>2025</v>
      </c>
      <c r="E606" t="str">
        <f>Input!C606</f>
        <v>PSEG</v>
      </c>
      <c r="F606" t="str">
        <f>Input!D606</f>
        <v>7497ps</v>
      </c>
      <c r="G606">
        <f>Input!E606</f>
        <v>1072549</v>
      </c>
      <c r="H606">
        <f>Input!F606</f>
        <v>108739</v>
      </c>
      <c r="I606">
        <f>Input!G606</f>
        <v>10848</v>
      </c>
      <c r="J606">
        <f>Input!H606</f>
        <v>3903</v>
      </c>
      <c r="K606">
        <f>Input!I606</f>
        <v>0.36389945820699998</v>
      </c>
      <c r="L606">
        <f>Input!J606</f>
        <v>54276</v>
      </c>
      <c r="M606">
        <f>Input!K606</f>
        <v>1211</v>
      </c>
      <c r="N606" s="1">
        <f>Input!L606</f>
        <v>247687621.59999999</v>
      </c>
      <c r="O606" s="1">
        <f>Input!M606</f>
        <v>71785738.700000003</v>
      </c>
      <c r="P606" s="1">
        <f>Input!N606</f>
        <v>14469406</v>
      </c>
      <c r="Q606" s="1">
        <f>Input!O606</f>
        <v>5614381.6900000004</v>
      </c>
      <c r="R606">
        <f>Input!P606</f>
        <v>230.93</v>
      </c>
      <c r="S606" s="1">
        <f>Input!Q606</f>
        <v>76895332</v>
      </c>
      <c r="T606" s="1">
        <f>Input!R606</f>
        <v>1563234.16</v>
      </c>
    </row>
    <row r="607" spans="1:20" x14ac:dyDescent="0.45">
      <c r="A607">
        <f t="shared" si="19"/>
        <v>202509</v>
      </c>
      <c r="B607">
        <f t="shared" si="20"/>
        <v>0</v>
      </c>
      <c r="C607">
        <f>Input!A607</f>
        <v>9</v>
      </c>
      <c r="D607">
        <f>Input!B607</f>
        <v>2025</v>
      </c>
      <c r="E607" t="str">
        <f>Input!C607</f>
        <v>CE</v>
      </c>
      <c r="F607">
        <f>Input!D607</f>
        <v>1002</v>
      </c>
      <c r="G607">
        <f>Input!E607</f>
        <v>3151621</v>
      </c>
      <c r="H607">
        <f>Input!F607</f>
        <v>355335</v>
      </c>
      <c r="I607">
        <f>Input!G607</f>
        <v>137014</v>
      </c>
      <c r="J607">
        <f>Input!H607</f>
        <v>29033</v>
      </c>
      <c r="K607">
        <f>Input!I607</f>
        <v>0.92120848287299995</v>
      </c>
      <c r="L607">
        <f>Input!J607</f>
        <v>202949</v>
      </c>
      <c r="M607">
        <f>Input!K607</f>
        <v>15421</v>
      </c>
      <c r="N607" s="1">
        <f>Input!L607</f>
        <v>525164411.39999998</v>
      </c>
      <c r="O607" s="1">
        <f>Input!M607</f>
        <v>803297436.60000002</v>
      </c>
      <c r="P607" s="1">
        <f>Input!N607</f>
        <v>189264119.80000001</v>
      </c>
      <c r="Q607" s="1">
        <f>Input!O607</f>
        <v>73939257.280000001</v>
      </c>
      <c r="R607">
        <f>Input!P607</f>
        <v>166.63</v>
      </c>
      <c r="S607" s="1">
        <f>Input!Q607</f>
        <v>357945688.60000002</v>
      </c>
      <c r="T607" s="1">
        <f>Input!R607</f>
        <v>28102208.34</v>
      </c>
    </row>
    <row r="608" spans="1:20" x14ac:dyDescent="0.45">
      <c r="A608">
        <f t="shared" si="19"/>
        <v>202509</v>
      </c>
      <c r="B608">
        <f t="shared" si="20"/>
        <v>1</v>
      </c>
      <c r="C608">
        <f>Input!A608</f>
        <v>9</v>
      </c>
      <c r="D608">
        <f>Input!B608</f>
        <v>2025</v>
      </c>
      <c r="E608" t="str">
        <f>Input!C608</f>
        <v>NGrid-LI</v>
      </c>
      <c r="F608">
        <f>Input!D608</f>
        <v>1003</v>
      </c>
      <c r="G608">
        <f>Input!E608</f>
        <v>548405</v>
      </c>
      <c r="H608">
        <f>Input!F608</f>
        <v>48161</v>
      </c>
      <c r="I608">
        <f>Input!G608</f>
        <v>13798</v>
      </c>
      <c r="J608">
        <f>Input!H608</f>
        <v>877</v>
      </c>
      <c r="K608">
        <f>Input!I608</f>
        <v>0.15991830854899999</v>
      </c>
      <c r="L608">
        <f>Input!J608</f>
        <v>10197</v>
      </c>
      <c r="M608">
        <f>Input!K608</f>
        <v>977</v>
      </c>
      <c r="N608" s="1">
        <f>Input!L608</f>
        <v>46278904.460000001</v>
      </c>
      <c r="O608" s="1">
        <f>Input!M608</f>
        <v>46597964.939999998</v>
      </c>
      <c r="P608" s="1">
        <f>Input!N608</f>
        <v>8066344</v>
      </c>
      <c r="Q608" s="1">
        <f>Input!O608</f>
        <v>1561501</v>
      </c>
      <c r="R608">
        <f>Input!P608</f>
        <v>84.39</v>
      </c>
      <c r="S608" s="1">
        <f>Input!Q608</f>
        <v>12178052</v>
      </c>
      <c r="T608" s="1">
        <f>Input!R608</f>
        <v>750825.15</v>
      </c>
    </row>
    <row r="609" spans="1:20" x14ac:dyDescent="0.45">
      <c r="A609">
        <f t="shared" si="19"/>
        <v>202509</v>
      </c>
      <c r="B609">
        <f t="shared" si="20"/>
        <v>1</v>
      </c>
      <c r="C609">
        <f>Input!A609</f>
        <v>9</v>
      </c>
      <c r="D609">
        <f>Input!B609</f>
        <v>2025</v>
      </c>
      <c r="E609" t="str">
        <f>Input!C609</f>
        <v>NGrid-Upstate</v>
      </c>
      <c r="F609">
        <f>Input!D609</f>
        <v>1004</v>
      </c>
      <c r="G609">
        <f>Input!E609</f>
        <v>1522073</v>
      </c>
      <c r="H609">
        <f>Input!F609</f>
        <v>222009</v>
      </c>
      <c r="I609">
        <f>Input!G609</f>
        <v>68824</v>
      </c>
      <c r="J609">
        <f>Input!H609</f>
        <v>9272</v>
      </c>
      <c r="K609">
        <f>Input!I609</f>
        <v>0.60916920541899999</v>
      </c>
      <c r="L609">
        <f>Input!J609</f>
        <v>72453</v>
      </c>
      <c r="M609">
        <f>Input!K609</f>
        <v>6683</v>
      </c>
      <c r="N609" s="1">
        <f>Input!L609</f>
        <v>228627435.90000001</v>
      </c>
      <c r="O609" s="1">
        <f>Input!M609</f>
        <v>344850552.60000002</v>
      </c>
      <c r="P609" s="1">
        <f>Input!N609</f>
        <v>67695411</v>
      </c>
      <c r="Q609" s="1">
        <f>Input!O609</f>
        <v>19022805</v>
      </c>
      <c r="R609">
        <f>Input!P609</f>
        <v>150.21</v>
      </c>
      <c r="S609" s="1">
        <f>Input!Q609</f>
        <v>111721489</v>
      </c>
      <c r="T609" s="1">
        <f>Input!R609</f>
        <v>8700500.2300000004</v>
      </c>
    </row>
    <row r="610" spans="1:20" x14ac:dyDescent="0.45">
      <c r="A610">
        <f t="shared" si="19"/>
        <v>202509</v>
      </c>
      <c r="B610">
        <f t="shared" si="20"/>
        <v>0</v>
      </c>
      <c r="C610">
        <f>Input!A610</f>
        <v>9</v>
      </c>
      <c r="D610">
        <f>Input!B610</f>
        <v>2025</v>
      </c>
      <c r="E610" t="str">
        <f>Input!C610</f>
        <v>OR</v>
      </c>
      <c r="F610">
        <f>Input!D610</f>
        <v>1006</v>
      </c>
      <c r="G610">
        <f>Input!E610</f>
        <v>215190</v>
      </c>
      <c r="H610">
        <f>Input!F610</f>
        <v>14350</v>
      </c>
      <c r="I610">
        <f>Input!G610</f>
        <v>17557</v>
      </c>
      <c r="J610">
        <f>Input!H610</f>
        <v>1891</v>
      </c>
      <c r="K610">
        <f>Input!I610</f>
        <v>0.87875830661300003</v>
      </c>
      <c r="L610">
        <f>Input!J610</f>
        <v>16799</v>
      </c>
      <c r="M610">
        <f>Input!K610</f>
        <v>548</v>
      </c>
      <c r="N610" s="1">
        <f>Input!L610</f>
        <v>82010610.390000001</v>
      </c>
      <c r="O610" s="1">
        <f>Input!M610</f>
        <v>13635301.09</v>
      </c>
      <c r="P610" s="1">
        <f>Input!N610</f>
        <v>13764292.43</v>
      </c>
      <c r="Q610" s="1">
        <f>Input!O610</f>
        <v>2141362.4500000002</v>
      </c>
      <c r="R610">
        <f>Input!P610</f>
        <v>381.11</v>
      </c>
      <c r="S610" s="1">
        <f>Input!Q610</f>
        <v>17732679.640000001</v>
      </c>
      <c r="T610" s="1">
        <f>Input!R610</f>
        <v>592173.18000000005</v>
      </c>
    </row>
    <row r="611" spans="1:20" x14ac:dyDescent="0.45">
      <c r="A611">
        <f t="shared" si="19"/>
        <v>202509</v>
      </c>
      <c r="B611">
        <f t="shared" si="20"/>
        <v>1</v>
      </c>
      <c r="C611">
        <f>Input!A611</f>
        <v>9</v>
      </c>
      <c r="D611">
        <f>Input!B611</f>
        <v>2025</v>
      </c>
      <c r="E611" t="str">
        <f>Input!C611</f>
        <v>NGrid-NY</v>
      </c>
      <c r="F611">
        <f>Input!D611</f>
        <v>3010</v>
      </c>
      <c r="G611">
        <f>Input!E611</f>
        <v>1210166</v>
      </c>
      <c r="H611">
        <f>Input!F611</f>
        <v>184552</v>
      </c>
      <c r="I611">
        <f>Input!G611</f>
        <v>39836</v>
      </c>
      <c r="J611">
        <f>Input!H611</f>
        <v>1716</v>
      </c>
      <c r="K611">
        <f>Input!I611</f>
        <v>0.14179872843899999</v>
      </c>
      <c r="L611">
        <f>Input!J611</f>
        <v>28333</v>
      </c>
      <c r="M611">
        <f>Input!K611</f>
        <v>3758</v>
      </c>
      <c r="N611" s="1">
        <f>Input!L611</f>
        <v>84407615.579999998</v>
      </c>
      <c r="O611" s="1">
        <f>Input!M611</f>
        <v>194604486.40000001</v>
      </c>
      <c r="P611" s="1">
        <f>Input!N611</f>
        <v>25749056</v>
      </c>
      <c r="Q611" s="1">
        <f>Input!O611</f>
        <v>4021376</v>
      </c>
      <c r="R611">
        <f>Input!P611</f>
        <v>69.75</v>
      </c>
      <c r="S611" s="1">
        <f>Input!Q611</f>
        <v>43229219</v>
      </c>
      <c r="T611" s="1">
        <f>Input!R611</f>
        <v>3767856.74</v>
      </c>
    </row>
    <row r="612" spans="1:20" x14ac:dyDescent="0.45">
      <c r="A612">
        <f t="shared" si="19"/>
        <v>202509</v>
      </c>
      <c r="B612">
        <f t="shared" si="20"/>
        <v>0</v>
      </c>
      <c r="C612">
        <f>Input!A612</f>
        <v>9</v>
      </c>
      <c r="D612">
        <f>Input!B612</f>
        <v>2025</v>
      </c>
      <c r="E612" t="str">
        <f>Input!C612</f>
        <v>CH</v>
      </c>
      <c r="F612">
        <f>Input!D612</f>
        <v>1001</v>
      </c>
      <c r="G612">
        <f>Input!E612</f>
        <v>275129</v>
      </c>
      <c r="H612">
        <f>Input!F612</f>
        <v>52492</v>
      </c>
      <c r="I612">
        <f>Input!G612</f>
        <v>8707</v>
      </c>
      <c r="J612">
        <f>Input!H612</f>
        <v>963</v>
      </c>
      <c r="K612">
        <f>Input!I612</f>
        <v>0.350017628094</v>
      </c>
      <c r="L612">
        <f>Input!J612</f>
        <v>18123</v>
      </c>
      <c r="M612">
        <f>Input!K612</f>
        <v>1006</v>
      </c>
      <c r="N612" s="1">
        <f>Input!L612</f>
        <v>55944699.310000002</v>
      </c>
      <c r="O612" s="1">
        <f>Input!M612</f>
        <v>133046468.7</v>
      </c>
      <c r="P612" s="1">
        <f>Input!N612</f>
        <v>28410488.629999999</v>
      </c>
      <c r="Q612" s="1">
        <f>Input!O612</f>
        <v>8004311.7000000002</v>
      </c>
      <c r="R612">
        <f>Input!P612</f>
        <v>203.34</v>
      </c>
      <c r="S612" s="1">
        <f>Input!Q612</f>
        <v>65412728.780000001</v>
      </c>
      <c r="T612" s="1">
        <f>Input!R612</f>
        <v>2317083.09</v>
      </c>
    </row>
    <row r="613" spans="1:20" x14ac:dyDescent="0.45">
      <c r="A613">
        <f t="shared" si="19"/>
        <v>202509</v>
      </c>
      <c r="B613">
        <f t="shared" si="20"/>
        <v>0</v>
      </c>
      <c r="C613">
        <f>Input!A613</f>
        <v>9</v>
      </c>
      <c r="D613">
        <f>Input!B613</f>
        <v>2025</v>
      </c>
      <c r="E613" t="str">
        <f>Input!C613</f>
        <v>NYSEG</v>
      </c>
      <c r="F613">
        <f>Input!D613</f>
        <v>1005</v>
      </c>
      <c r="G613">
        <f>Input!E613</f>
        <v>1034891</v>
      </c>
      <c r="H613">
        <f>Input!F613</f>
        <v>110219</v>
      </c>
      <c r="I613">
        <f>Input!G613</f>
        <v>86018</v>
      </c>
      <c r="J613">
        <f>Input!H613</f>
        <v>2533</v>
      </c>
      <c r="K613">
        <f>Input!I613</f>
        <v>0.24476007618199999</v>
      </c>
      <c r="L613">
        <f>Input!J613</f>
        <v>56305</v>
      </c>
      <c r="M613">
        <f>Input!K613</f>
        <v>3473</v>
      </c>
      <c r="N613" s="1">
        <f>Input!L613</f>
        <v>125622842</v>
      </c>
      <c r="O613" s="1">
        <f>Input!M613</f>
        <v>74940160.079999998</v>
      </c>
      <c r="P613" s="1">
        <f>Input!N613</f>
        <v>42100633.090000004</v>
      </c>
      <c r="Q613" s="1">
        <f>Input!O613</f>
        <v>2079655.36</v>
      </c>
      <c r="R613">
        <f>Input!P613</f>
        <v>121.39</v>
      </c>
      <c r="S613" s="1">
        <f>Input!Q613</f>
        <v>60358380.490000002</v>
      </c>
      <c r="T613" s="1">
        <f>Input!R613</f>
        <v>5475278.9699999997</v>
      </c>
    </row>
    <row r="614" spans="1:20" x14ac:dyDescent="0.45">
      <c r="A614">
        <f t="shared" si="19"/>
        <v>202509</v>
      </c>
      <c r="B614">
        <f t="shared" si="20"/>
        <v>0</v>
      </c>
      <c r="C614">
        <f>Input!A614</f>
        <v>9</v>
      </c>
      <c r="D614">
        <f>Input!B614</f>
        <v>2025</v>
      </c>
      <c r="E614" t="str">
        <f>Input!C614</f>
        <v>RG&amp;E</v>
      </c>
      <c r="F614">
        <f>Input!D614</f>
        <v>1007</v>
      </c>
      <c r="G614">
        <f>Input!E614</f>
        <v>656751</v>
      </c>
      <c r="H614">
        <f>Input!F614</f>
        <v>72102</v>
      </c>
      <c r="I614">
        <f>Input!G614</f>
        <v>46552</v>
      </c>
      <c r="J614">
        <f>Input!H614</f>
        <v>542</v>
      </c>
      <c r="K614">
        <f>Input!I614</f>
        <v>8.2527472360000007E-2</v>
      </c>
      <c r="L614">
        <f>Input!J614</f>
        <v>31809</v>
      </c>
      <c r="M614">
        <f>Input!K614</f>
        <v>2242</v>
      </c>
      <c r="N614" s="1">
        <f>Input!L614</f>
        <v>60199242.399999999</v>
      </c>
      <c r="O614" s="1">
        <f>Input!M614</f>
        <v>89568084.049999997</v>
      </c>
      <c r="P614" s="1">
        <f>Input!N614</f>
        <v>41675028.640000001</v>
      </c>
      <c r="Q614" s="1">
        <f>Input!O614</f>
        <v>708318.89</v>
      </c>
      <c r="R614">
        <f>Input!P614</f>
        <v>91.66</v>
      </c>
      <c r="S614" s="1">
        <f>Input!Q614</f>
        <v>48427773.359999999</v>
      </c>
      <c r="T614" s="1">
        <f>Input!R614</f>
        <v>5135078.3</v>
      </c>
    </row>
    <row r="615" spans="1:20" x14ac:dyDescent="0.45">
      <c r="A615">
        <f t="shared" si="19"/>
        <v>202509</v>
      </c>
      <c r="B615">
        <f t="shared" si="20"/>
        <v>0</v>
      </c>
      <c r="C615">
        <f>Input!A615</f>
        <v>9</v>
      </c>
      <c r="D615">
        <f>Input!B615</f>
        <v>2025</v>
      </c>
      <c r="E615" t="str">
        <f>Input!C615</f>
        <v>NFG</v>
      </c>
      <c r="F615">
        <f>Input!D615</f>
        <v>3120</v>
      </c>
      <c r="G615">
        <f>Input!E615</f>
        <v>508589</v>
      </c>
      <c r="H615">
        <f>Input!F615</f>
        <v>56833</v>
      </c>
      <c r="I615">
        <f>Input!G615</f>
        <v>15701</v>
      </c>
      <c r="J615">
        <f>Input!H615</f>
        <v>2863</v>
      </c>
      <c r="K615">
        <f>Input!I615</f>
        <v>0.56292998865499999</v>
      </c>
      <c r="L615">
        <f>Input!J615</f>
        <v>23709</v>
      </c>
      <c r="M615">
        <f>Input!K615</f>
        <v>5758</v>
      </c>
      <c r="N615" s="1">
        <f>Input!L615</f>
        <v>16795291.59</v>
      </c>
      <c r="O615" s="1">
        <f>Input!M615</f>
        <v>23265234.09</v>
      </c>
      <c r="P615" s="1">
        <f>Input!N615</f>
        <v>8706407.9499999993</v>
      </c>
      <c r="Q615" s="1">
        <f>Input!O615</f>
        <v>1772880.38</v>
      </c>
      <c r="R615">
        <f>Input!P615</f>
        <v>33.020000000000003</v>
      </c>
      <c r="S615" s="1">
        <f>Input!Q615</f>
        <v>15100167.289999999</v>
      </c>
      <c r="T615" s="1">
        <f>Input!R615</f>
        <v>3055776.55</v>
      </c>
    </row>
    <row r="616" spans="1:20" x14ac:dyDescent="0.45">
      <c r="A616">
        <f t="shared" si="19"/>
        <v>202512</v>
      </c>
      <c r="B616">
        <f t="shared" si="20"/>
        <v>0</v>
      </c>
      <c r="C616">
        <f>Input!A616</f>
        <v>12</v>
      </c>
      <c r="D616">
        <f>Input!B616</f>
        <v>2025</v>
      </c>
      <c r="E616" t="str">
        <f>Input!C616</f>
        <v>PSEG</v>
      </c>
      <c r="F616" t="str">
        <f>Input!D616</f>
        <v>7497ps</v>
      </c>
      <c r="G616">
        <f>Input!E616</f>
        <v>1073800</v>
      </c>
      <c r="H616">
        <f>Input!F616</f>
        <v>120516</v>
      </c>
      <c r="I616">
        <f>Input!G616</f>
        <v>9483</v>
      </c>
      <c r="J616">
        <f>Input!H616</f>
        <v>1540</v>
      </c>
      <c r="K616">
        <f>Input!I616</f>
        <v>0.14341590612800001</v>
      </c>
      <c r="L616">
        <f>Input!J616</f>
        <v>55178</v>
      </c>
      <c r="M616">
        <f>Input!K616</f>
        <v>1320</v>
      </c>
      <c r="N616" s="1">
        <f>Input!L616</f>
        <v>175367355.59999999</v>
      </c>
      <c r="O616" s="1">
        <f>Input!M616</f>
        <v>76863862.189999998</v>
      </c>
      <c r="P616" s="1">
        <f>Input!N616</f>
        <v>11867350</v>
      </c>
      <c r="Q616" s="1">
        <f>Input!O616</f>
        <v>2192343.29</v>
      </c>
      <c r="R616">
        <f>Input!P616</f>
        <v>163.31</v>
      </c>
      <c r="S616" s="1">
        <f>Input!Q616</f>
        <v>75203425</v>
      </c>
      <c r="T616" s="1">
        <f>Input!R616</f>
        <v>1345673.93</v>
      </c>
    </row>
    <row r="617" spans="1:20" x14ac:dyDescent="0.45">
      <c r="A617">
        <f t="shared" si="19"/>
        <v>202512</v>
      </c>
      <c r="B617">
        <f t="shared" si="20"/>
        <v>0</v>
      </c>
      <c r="C617">
        <f>Input!A617</f>
        <v>12</v>
      </c>
      <c r="D617">
        <f>Input!B617</f>
        <v>2025</v>
      </c>
      <c r="E617" t="str">
        <f>Input!C617</f>
        <v>CE</v>
      </c>
      <c r="F617">
        <f>Input!D617</f>
        <v>1002</v>
      </c>
      <c r="G617">
        <f>Input!E617</f>
        <v>3162126</v>
      </c>
      <c r="H617">
        <f>Input!F617</f>
        <v>414210</v>
      </c>
      <c r="I617">
        <f>Input!G617</f>
        <v>142829</v>
      </c>
      <c r="J617">
        <f>Input!H617</f>
        <v>9840</v>
      </c>
      <c r="K617">
        <f>Input!I617</f>
        <v>0.31118304583700002</v>
      </c>
      <c r="L617">
        <f>Input!J617</f>
        <v>216138</v>
      </c>
      <c r="M617">
        <f>Input!K617</f>
        <v>14969</v>
      </c>
      <c r="N617" s="1">
        <f>Input!L617</f>
        <v>666142190.89999998</v>
      </c>
      <c r="O617" s="1">
        <f>Input!M617</f>
        <v>871015899.39999998</v>
      </c>
      <c r="P617" s="1">
        <f>Input!N617</f>
        <v>212075895.09999999</v>
      </c>
      <c r="Q617" s="1">
        <f>Input!O617</f>
        <v>19236402.98</v>
      </c>
      <c r="R617">
        <f>Input!P617</f>
        <v>210.66</v>
      </c>
      <c r="S617" s="1">
        <f>Input!Q617</f>
        <v>346123094.69999999</v>
      </c>
      <c r="T617" s="1">
        <f>Input!R617</f>
        <v>24236656.149999999</v>
      </c>
    </row>
    <row r="618" spans="1:20" x14ac:dyDescent="0.45">
      <c r="A618">
        <f t="shared" si="19"/>
        <v>202512</v>
      </c>
      <c r="B618">
        <f t="shared" si="20"/>
        <v>1</v>
      </c>
      <c r="C618">
        <f>Input!A618</f>
        <v>12</v>
      </c>
      <c r="D618">
        <f>Input!B618</f>
        <v>2025</v>
      </c>
      <c r="E618" t="str">
        <f>Input!C618</f>
        <v>NGrid-LI</v>
      </c>
      <c r="F618">
        <f>Input!D618</f>
        <v>1003</v>
      </c>
      <c r="G618">
        <f>Input!E618</f>
        <v>560074</v>
      </c>
      <c r="H618">
        <f>Input!F618</f>
        <v>44119</v>
      </c>
      <c r="I618">
        <f>Input!G618</f>
        <v>13101</v>
      </c>
      <c r="J618">
        <f>Input!H618</f>
        <v>0</v>
      </c>
      <c r="K618">
        <f>Input!I618</f>
        <v>0</v>
      </c>
      <c r="L618">
        <f>Input!J618</f>
        <v>7595</v>
      </c>
      <c r="M618">
        <f>Input!K618</f>
        <v>923</v>
      </c>
      <c r="N618" s="1">
        <f>Input!L618</f>
        <v>153008890</v>
      </c>
      <c r="O618" s="1">
        <f>Input!M618</f>
        <v>38233120.170000002</v>
      </c>
      <c r="P618" s="1">
        <f>Input!N618</f>
        <v>8827547</v>
      </c>
      <c r="Q618" s="1">
        <f>Input!O618</f>
        <v>0</v>
      </c>
      <c r="R618">
        <f>Input!P618</f>
        <v>273.19</v>
      </c>
      <c r="S618" s="1">
        <f>Input!Q618</f>
        <v>9331921</v>
      </c>
      <c r="T618" s="1">
        <f>Input!R618</f>
        <v>904409.71</v>
      </c>
    </row>
    <row r="619" spans="1:20" x14ac:dyDescent="0.45">
      <c r="A619">
        <f t="shared" si="19"/>
        <v>202512</v>
      </c>
      <c r="B619">
        <f t="shared" si="20"/>
        <v>1</v>
      </c>
      <c r="C619">
        <f>Input!A619</f>
        <v>12</v>
      </c>
      <c r="D619">
        <f>Input!B619</f>
        <v>2025</v>
      </c>
      <c r="E619" t="str">
        <f>Input!C619</f>
        <v>NGrid-Upstate</v>
      </c>
      <c r="F619">
        <f>Input!D619</f>
        <v>1004</v>
      </c>
      <c r="G619">
        <f>Input!E619</f>
        <v>1520822</v>
      </c>
      <c r="H619">
        <f>Input!F619</f>
        <v>230398</v>
      </c>
      <c r="I619">
        <f>Input!G619</f>
        <v>54164</v>
      </c>
      <c r="J619">
        <f>Input!H619</f>
        <v>0</v>
      </c>
      <c r="K619">
        <f>Input!I619</f>
        <v>0</v>
      </c>
      <c r="L619">
        <f>Input!J619</f>
        <v>56858</v>
      </c>
      <c r="M619">
        <f>Input!K619</f>
        <v>9593</v>
      </c>
      <c r="N619" s="1">
        <f>Input!L619</f>
        <v>313020520.19999999</v>
      </c>
      <c r="O619" s="1">
        <f>Input!M619</f>
        <v>348853753</v>
      </c>
      <c r="P619" s="1">
        <f>Input!N619</f>
        <v>52605111</v>
      </c>
      <c r="Q619" s="1">
        <f>Input!O619</f>
        <v>0</v>
      </c>
      <c r="R619">
        <f>Input!P619</f>
        <v>205.82</v>
      </c>
      <c r="S619" s="1">
        <f>Input!Q619</f>
        <v>80719742</v>
      </c>
      <c r="T619" s="1">
        <f>Input!R619</f>
        <v>15256888.26</v>
      </c>
    </row>
    <row r="620" spans="1:20" x14ac:dyDescent="0.45">
      <c r="A620">
        <f t="shared" si="19"/>
        <v>202512</v>
      </c>
      <c r="B620">
        <f t="shared" si="20"/>
        <v>0</v>
      </c>
      <c r="C620">
        <f>Input!A620</f>
        <v>12</v>
      </c>
      <c r="D620">
        <f>Input!B620</f>
        <v>2025</v>
      </c>
      <c r="E620" t="str">
        <f>Input!C620</f>
        <v>OR</v>
      </c>
      <c r="F620">
        <f>Input!D620</f>
        <v>1006</v>
      </c>
      <c r="G620">
        <f>Input!E620</f>
        <v>215860</v>
      </c>
      <c r="H620">
        <f>Input!F620</f>
        <v>20399</v>
      </c>
      <c r="I620">
        <f>Input!G620</f>
        <v>17390</v>
      </c>
      <c r="J620">
        <f>Input!H620</f>
        <v>242</v>
      </c>
      <c r="K620">
        <f>Input!I620</f>
        <v>0.11210970073199999</v>
      </c>
      <c r="L620">
        <f>Input!J620</f>
        <v>15156</v>
      </c>
      <c r="M620">
        <f>Input!K620</f>
        <v>955</v>
      </c>
      <c r="N620" s="1">
        <f>Input!L620</f>
        <v>77264306.700000003</v>
      </c>
      <c r="O620" s="1">
        <f>Input!M620</f>
        <v>19244004.699999999</v>
      </c>
      <c r="P620" s="1">
        <f>Input!N620</f>
        <v>16468728.34</v>
      </c>
      <c r="Q620" s="1">
        <f>Input!O620</f>
        <v>491475.77</v>
      </c>
      <c r="R620">
        <f>Input!P620</f>
        <v>357.94</v>
      </c>
      <c r="S620" s="1">
        <f>Input!Q620</f>
        <v>14330187.890000001</v>
      </c>
      <c r="T620" s="1">
        <f>Input!R620</f>
        <v>1207042.53</v>
      </c>
    </row>
    <row r="621" spans="1:20" x14ac:dyDescent="0.45">
      <c r="A621">
        <f t="shared" si="19"/>
        <v>202512</v>
      </c>
      <c r="B621">
        <f t="shared" si="20"/>
        <v>1</v>
      </c>
      <c r="C621">
        <f>Input!A621</f>
        <v>12</v>
      </c>
      <c r="D621">
        <f>Input!B621</f>
        <v>2025</v>
      </c>
      <c r="E621" t="str">
        <f>Input!C621</f>
        <v>NGrid-NY</v>
      </c>
      <c r="F621">
        <f>Input!D621</f>
        <v>3010</v>
      </c>
      <c r="G621">
        <f>Input!E621</f>
        <v>1186626</v>
      </c>
      <c r="H621">
        <f>Input!F621</f>
        <v>181270</v>
      </c>
      <c r="I621">
        <f>Input!G621</f>
        <v>41002</v>
      </c>
      <c r="J621">
        <f>Input!H621</f>
        <v>6</v>
      </c>
      <c r="K621">
        <f>Input!I621</f>
        <v>5.0563530500000002E-4</v>
      </c>
      <c r="L621">
        <f>Input!J621</f>
        <v>21518</v>
      </c>
      <c r="M621">
        <f>Input!K621</f>
        <v>4572</v>
      </c>
      <c r="N621" s="1">
        <f>Input!L621</f>
        <v>271386890.60000002</v>
      </c>
      <c r="O621" s="1">
        <f>Input!M621</f>
        <v>172065716</v>
      </c>
      <c r="P621" s="1">
        <f>Input!N621</f>
        <v>40640125</v>
      </c>
      <c r="Q621" s="1">
        <f>Input!O621</f>
        <v>14459</v>
      </c>
      <c r="R621">
        <f>Input!P621</f>
        <v>228.7</v>
      </c>
      <c r="S621" s="1">
        <f>Input!Q621</f>
        <v>31502226</v>
      </c>
      <c r="T621" s="1">
        <f>Input!R621</f>
        <v>5159108.79</v>
      </c>
    </row>
    <row r="622" spans="1:20" x14ac:dyDescent="0.45">
      <c r="A622">
        <f t="shared" si="19"/>
        <v>202512</v>
      </c>
      <c r="B622">
        <f t="shared" si="20"/>
        <v>0</v>
      </c>
      <c r="C622">
        <f>Input!A622</f>
        <v>12</v>
      </c>
      <c r="D622">
        <f>Input!B622</f>
        <v>2025</v>
      </c>
      <c r="E622" t="str">
        <f>Input!C622</f>
        <v>CH</v>
      </c>
      <c r="F622">
        <f>Input!D622</f>
        <v>1001</v>
      </c>
      <c r="G622">
        <f>Input!E622</f>
        <v>287726</v>
      </c>
      <c r="H622">
        <f>Input!F622</f>
        <v>49561</v>
      </c>
      <c r="I622">
        <f>Input!G622</f>
        <v>7681</v>
      </c>
      <c r="J622">
        <f>Input!H622</f>
        <v>35</v>
      </c>
      <c r="K622">
        <f>Input!I622</f>
        <v>1.2164350806E-2</v>
      </c>
      <c r="L622">
        <f>Input!J622</f>
        <v>18296</v>
      </c>
      <c r="M622">
        <f>Input!K622</f>
        <v>1062</v>
      </c>
      <c r="N622" s="1">
        <f>Input!L622</f>
        <v>76471529.590000004</v>
      </c>
      <c r="O622" s="1">
        <f>Input!M622</f>
        <v>123215774.09999999</v>
      </c>
      <c r="P622" s="1">
        <f>Input!N622</f>
        <v>25133563.780000001</v>
      </c>
      <c r="Q622" s="1">
        <f>Input!O622</f>
        <v>228515</v>
      </c>
      <c r="R622">
        <f>Input!P622</f>
        <v>265.77999999999997</v>
      </c>
      <c r="S622" s="1">
        <f>Input!Q622</f>
        <v>66320750.979999997</v>
      </c>
      <c r="T622" s="1">
        <f>Input!R622</f>
        <v>3633201.4</v>
      </c>
    </row>
    <row r="623" spans="1:20" x14ac:dyDescent="0.45">
      <c r="A623">
        <f t="shared" si="19"/>
        <v>202512</v>
      </c>
      <c r="B623">
        <f t="shared" si="20"/>
        <v>0</v>
      </c>
      <c r="C623">
        <f>Input!A623</f>
        <v>12</v>
      </c>
      <c r="D623">
        <f>Input!B623</f>
        <v>2025</v>
      </c>
      <c r="E623" t="str">
        <f>Input!C623</f>
        <v>NYSEG</v>
      </c>
      <c r="F623">
        <f>Input!D623</f>
        <v>1005</v>
      </c>
      <c r="G623">
        <f>Input!E623</f>
        <v>1037293</v>
      </c>
      <c r="H623">
        <f>Input!F623</f>
        <v>103377</v>
      </c>
      <c r="I623">
        <f>Input!G623</f>
        <v>89486</v>
      </c>
      <c r="J623">
        <f>Input!H623</f>
        <v>0</v>
      </c>
      <c r="K623">
        <f>Input!I623</f>
        <v>0</v>
      </c>
      <c r="L623">
        <f>Input!J623</f>
        <v>54117</v>
      </c>
      <c r="M623">
        <f>Input!K623</f>
        <v>3516</v>
      </c>
      <c r="N623" s="1">
        <f>Input!L623</f>
        <v>194537865.80000001</v>
      </c>
      <c r="O623" s="1">
        <f>Input!M623</f>
        <v>78219621.739999995</v>
      </c>
      <c r="P623" s="1">
        <f>Input!N623</f>
        <v>43940554.090000004</v>
      </c>
      <c r="Q623" s="1">
        <f>Input!O623</f>
        <v>0</v>
      </c>
      <c r="R623">
        <f>Input!P623</f>
        <v>187.54</v>
      </c>
      <c r="S623" s="1">
        <f>Input!Q623</f>
        <v>55865291.899999999</v>
      </c>
      <c r="T623" s="1">
        <f>Input!R623</f>
        <v>2401059.02</v>
      </c>
    </row>
    <row r="624" spans="1:20" x14ac:dyDescent="0.45">
      <c r="A624">
        <f t="shared" si="19"/>
        <v>202512</v>
      </c>
      <c r="B624">
        <f t="shared" si="20"/>
        <v>0</v>
      </c>
      <c r="C624">
        <f>Input!A624</f>
        <v>12</v>
      </c>
      <c r="D624">
        <f>Input!B624</f>
        <v>2025</v>
      </c>
      <c r="E624" t="str">
        <f>Input!C624</f>
        <v>RG&amp;E</v>
      </c>
      <c r="F624">
        <f>Input!D624</f>
        <v>1007</v>
      </c>
      <c r="G624">
        <f>Input!E624</f>
        <v>659438</v>
      </c>
      <c r="H624">
        <f>Input!F624</f>
        <v>66982</v>
      </c>
      <c r="I624">
        <f>Input!G624</f>
        <v>48664</v>
      </c>
      <c r="J624">
        <f>Input!H624</f>
        <v>0</v>
      </c>
      <c r="K624">
        <f>Input!I624</f>
        <v>0</v>
      </c>
      <c r="L624">
        <f>Input!J624</f>
        <v>30451</v>
      </c>
      <c r="M624">
        <f>Input!K624</f>
        <v>2892</v>
      </c>
      <c r="N624" s="1">
        <f>Input!L624</f>
        <v>99267494.230000004</v>
      </c>
      <c r="O624" s="1">
        <f>Input!M624</f>
        <v>92564741.870000005</v>
      </c>
      <c r="P624" s="1">
        <f>Input!N624</f>
        <v>38150844.659999996</v>
      </c>
      <c r="Q624" s="1">
        <f>Input!O624</f>
        <v>0</v>
      </c>
      <c r="R624">
        <f>Input!P624</f>
        <v>150.53</v>
      </c>
      <c r="S624" s="1">
        <f>Input!Q624</f>
        <v>44663013.460000001</v>
      </c>
      <c r="T624" s="1">
        <f>Input!R624</f>
        <v>2005719.07</v>
      </c>
    </row>
    <row r="625" spans="1:20" x14ac:dyDescent="0.45">
      <c r="A625">
        <f t="shared" si="19"/>
        <v>202512</v>
      </c>
      <c r="B625">
        <f t="shared" si="20"/>
        <v>0</v>
      </c>
      <c r="C625">
        <f>Input!A625</f>
        <v>12</v>
      </c>
      <c r="D625">
        <f>Input!B625</f>
        <v>2025</v>
      </c>
      <c r="E625" t="str">
        <f>Input!C625</f>
        <v>NFG</v>
      </c>
      <c r="F625">
        <f>Input!D625</f>
        <v>3120</v>
      </c>
      <c r="G625">
        <f>Input!E625</f>
        <v>512183</v>
      </c>
      <c r="H625">
        <f>Input!F625</f>
        <v>57449</v>
      </c>
      <c r="I625">
        <f>Input!G625</f>
        <v>8628</v>
      </c>
      <c r="J625">
        <f>Input!H625</f>
        <v>0</v>
      </c>
      <c r="K625">
        <f>Input!I625</f>
        <v>0</v>
      </c>
      <c r="L625">
        <f>Input!J625</f>
        <v>16083</v>
      </c>
      <c r="M625">
        <f>Input!K625</f>
        <v>5232</v>
      </c>
      <c r="N625" s="1">
        <f>Input!L625</f>
        <v>60927695.090000004</v>
      </c>
      <c r="O625" s="1">
        <f>Input!M625</f>
        <v>24889935.149999999</v>
      </c>
      <c r="P625" s="1">
        <f>Input!N625</f>
        <v>5122922.08</v>
      </c>
      <c r="Q625" s="1">
        <f>Input!O625</f>
        <v>0</v>
      </c>
      <c r="R625">
        <f>Input!P625</f>
        <v>118.96</v>
      </c>
      <c r="S625" s="1">
        <f>Input!Q625</f>
        <v>10700766.73</v>
      </c>
      <c r="T625" s="1">
        <f>Input!R625</f>
        <v>1369398.48</v>
      </c>
    </row>
    <row r="626" spans="1:20" x14ac:dyDescent="0.45">
      <c r="A626">
        <f t="shared" si="19"/>
        <v>0</v>
      </c>
      <c r="B626">
        <f t="shared" si="20"/>
        <v>0</v>
      </c>
      <c r="C626">
        <f>Input!A626</f>
        <v>0</v>
      </c>
      <c r="D626">
        <f>Input!B626</f>
        <v>0</v>
      </c>
      <c r="E626">
        <f>Input!C626</f>
        <v>0</v>
      </c>
      <c r="F626">
        <f>Input!D626</f>
        <v>0</v>
      </c>
      <c r="G626">
        <f>Input!E626</f>
        <v>0</v>
      </c>
      <c r="H626">
        <f>Input!F626</f>
        <v>0</v>
      </c>
      <c r="I626">
        <f>Input!G626</f>
        <v>0</v>
      </c>
      <c r="J626">
        <f>Input!H626</f>
        <v>0</v>
      </c>
      <c r="K626">
        <f>Input!I626</f>
        <v>0</v>
      </c>
      <c r="L626">
        <f>Input!J626</f>
        <v>0</v>
      </c>
      <c r="M626">
        <f>Input!K626</f>
        <v>0</v>
      </c>
      <c r="N626" s="1">
        <f>Input!L626</f>
        <v>0</v>
      </c>
      <c r="O626" s="1">
        <f>Input!M626</f>
        <v>0</v>
      </c>
      <c r="P626" s="1">
        <f>Input!N626</f>
        <v>0</v>
      </c>
      <c r="Q626" s="1">
        <f>Input!O626</f>
        <v>0</v>
      </c>
      <c r="R626">
        <f>Input!P626</f>
        <v>0</v>
      </c>
      <c r="S626" s="1">
        <f>Input!Q626</f>
        <v>0</v>
      </c>
      <c r="T626" s="1">
        <f>Input!R626</f>
        <v>0</v>
      </c>
    </row>
    <row r="627" spans="1:20" x14ac:dyDescent="0.45">
      <c r="A627">
        <f t="shared" si="19"/>
        <v>0</v>
      </c>
      <c r="B627">
        <f t="shared" si="20"/>
        <v>0</v>
      </c>
      <c r="C627">
        <f>Input!A627</f>
        <v>0</v>
      </c>
      <c r="D627">
        <f>Input!B627</f>
        <v>0</v>
      </c>
      <c r="E627">
        <f>Input!C627</f>
        <v>0</v>
      </c>
      <c r="F627">
        <f>Input!D627</f>
        <v>0</v>
      </c>
      <c r="G627">
        <f>Input!E627</f>
        <v>0</v>
      </c>
      <c r="H627">
        <f>Input!F627</f>
        <v>0</v>
      </c>
      <c r="I627">
        <f>Input!G627</f>
        <v>0</v>
      </c>
      <c r="J627">
        <f>Input!H627</f>
        <v>0</v>
      </c>
      <c r="K627">
        <f>Input!I627</f>
        <v>0</v>
      </c>
      <c r="L627">
        <f>Input!J627</f>
        <v>0</v>
      </c>
      <c r="M627">
        <f>Input!K627</f>
        <v>0</v>
      </c>
      <c r="N627" s="1">
        <f>Input!L627</f>
        <v>0</v>
      </c>
      <c r="O627" s="1">
        <f>Input!M627</f>
        <v>0</v>
      </c>
      <c r="P627" s="1">
        <f>Input!N627</f>
        <v>0</v>
      </c>
      <c r="Q627" s="1">
        <f>Input!O627</f>
        <v>0</v>
      </c>
      <c r="R627">
        <f>Input!P627</f>
        <v>0</v>
      </c>
      <c r="S627" s="1">
        <f>Input!Q627</f>
        <v>0</v>
      </c>
      <c r="T627" s="1">
        <f>Input!R627</f>
        <v>0</v>
      </c>
    </row>
    <row r="628" spans="1:20" x14ac:dyDescent="0.45">
      <c r="A628">
        <f t="shared" si="19"/>
        <v>0</v>
      </c>
      <c r="B628">
        <f t="shared" si="20"/>
        <v>0</v>
      </c>
      <c r="C628">
        <f>Input!A628</f>
        <v>0</v>
      </c>
      <c r="D628">
        <f>Input!B628</f>
        <v>0</v>
      </c>
      <c r="E628">
        <f>Input!C628</f>
        <v>0</v>
      </c>
      <c r="F628">
        <f>Input!D628</f>
        <v>0</v>
      </c>
      <c r="G628">
        <f>Input!E628</f>
        <v>0</v>
      </c>
      <c r="H628">
        <f>Input!F628</f>
        <v>0</v>
      </c>
      <c r="I628">
        <f>Input!G628</f>
        <v>0</v>
      </c>
      <c r="J628">
        <f>Input!H628</f>
        <v>0</v>
      </c>
      <c r="K628">
        <f>Input!I628</f>
        <v>0</v>
      </c>
      <c r="L628">
        <f>Input!J628</f>
        <v>0</v>
      </c>
      <c r="M628">
        <f>Input!K628</f>
        <v>0</v>
      </c>
      <c r="N628" s="1">
        <f>Input!L628</f>
        <v>0</v>
      </c>
      <c r="O628" s="1">
        <f>Input!M628</f>
        <v>0</v>
      </c>
      <c r="P628" s="1">
        <f>Input!N628</f>
        <v>0</v>
      </c>
      <c r="Q628" s="1">
        <f>Input!O628</f>
        <v>0</v>
      </c>
      <c r="R628">
        <f>Input!P628</f>
        <v>0</v>
      </c>
      <c r="S628" s="1">
        <f>Input!Q628</f>
        <v>0</v>
      </c>
      <c r="T628" s="1">
        <f>Input!R628</f>
        <v>0</v>
      </c>
    </row>
    <row r="629" spans="1:20" x14ac:dyDescent="0.45">
      <c r="A629">
        <f t="shared" si="19"/>
        <v>0</v>
      </c>
      <c r="B629">
        <f t="shared" si="20"/>
        <v>0</v>
      </c>
      <c r="C629">
        <f>Input!A629</f>
        <v>0</v>
      </c>
      <c r="D629">
        <f>Input!B629</f>
        <v>0</v>
      </c>
      <c r="E629">
        <f>Input!C629</f>
        <v>0</v>
      </c>
      <c r="F629">
        <f>Input!D629</f>
        <v>0</v>
      </c>
      <c r="G629">
        <f>Input!E629</f>
        <v>0</v>
      </c>
      <c r="H629">
        <f>Input!F629</f>
        <v>0</v>
      </c>
      <c r="I629">
        <f>Input!G629</f>
        <v>0</v>
      </c>
      <c r="J629">
        <f>Input!H629</f>
        <v>0</v>
      </c>
      <c r="K629">
        <f>Input!I629</f>
        <v>0</v>
      </c>
      <c r="L629">
        <f>Input!J629</f>
        <v>0</v>
      </c>
      <c r="M629">
        <f>Input!K629</f>
        <v>0</v>
      </c>
      <c r="N629" s="1">
        <f>Input!L629</f>
        <v>0</v>
      </c>
      <c r="O629" s="1">
        <f>Input!M629</f>
        <v>0</v>
      </c>
      <c r="P629" s="1">
        <f>Input!N629</f>
        <v>0</v>
      </c>
      <c r="Q629" s="1">
        <f>Input!O629</f>
        <v>0</v>
      </c>
      <c r="R629">
        <f>Input!P629</f>
        <v>0</v>
      </c>
      <c r="S629" s="1">
        <f>Input!Q629</f>
        <v>0</v>
      </c>
      <c r="T629" s="1">
        <f>Input!R629</f>
        <v>0</v>
      </c>
    </row>
    <row r="630" spans="1:20" x14ac:dyDescent="0.45">
      <c r="A630">
        <f t="shared" si="19"/>
        <v>0</v>
      </c>
      <c r="B630">
        <f t="shared" si="20"/>
        <v>0</v>
      </c>
      <c r="C630">
        <f>Input!A630</f>
        <v>0</v>
      </c>
      <c r="D630">
        <f>Input!B630</f>
        <v>0</v>
      </c>
      <c r="E630">
        <f>Input!C630</f>
        <v>0</v>
      </c>
      <c r="F630">
        <f>Input!D630</f>
        <v>0</v>
      </c>
      <c r="G630">
        <f>Input!E630</f>
        <v>0</v>
      </c>
      <c r="H630">
        <f>Input!F630</f>
        <v>0</v>
      </c>
      <c r="I630">
        <f>Input!G630</f>
        <v>0</v>
      </c>
      <c r="J630">
        <f>Input!H630</f>
        <v>0</v>
      </c>
      <c r="K630">
        <f>Input!I630</f>
        <v>0</v>
      </c>
      <c r="L630">
        <f>Input!J630</f>
        <v>0</v>
      </c>
      <c r="M630">
        <f>Input!K630</f>
        <v>0</v>
      </c>
      <c r="N630" s="1">
        <f>Input!L630</f>
        <v>0</v>
      </c>
      <c r="O630" s="1">
        <f>Input!M630</f>
        <v>0</v>
      </c>
      <c r="P630" s="1">
        <f>Input!N630</f>
        <v>0</v>
      </c>
      <c r="Q630" s="1">
        <f>Input!O630</f>
        <v>0</v>
      </c>
      <c r="R630">
        <f>Input!P630</f>
        <v>0</v>
      </c>
      <c r="S630" s="1">
        <f>Input!Q630</f>
        <v>0</v>
      </c>
      <c r="T630" s="1">
        <f>Input!R630</f>
        <v>0</v>
      </c>
    </row>
    <row r="631" spans="1:20" x14ac:dyDescent="0.45">
      <c r="A631">
        <f t="shared" si="19"/>
        <v>0</v>
      </c>
      <c r="B631">
        <f t="shared" si="20"/>
        <v>0</v>
      </c>
      <c r="C631">
        <f>Input!A631</f>
        <v>0</v>
      </c>
      <c r="D631">
        <f>Input!B631</f>
        <v>0</v>
      </c>
      <c r="E631">
        <f>Input!C631</f>
        <v>0</v>
      </c>
      <c r="F631">
        <f>Input!D631</f>
        <v>0</v>
      </c>
      <c r="G631">
        <f>Input!E631</f>
        <v>0</v>
      </c>
      <c r="H631">
        <f>Input!F631</f>
        <v>0</v>
      </c>
      <c r="I631">
        <f>Input!G631</f>
        <v>0</v>
      </c>
      <c r="J631">
        <f>Input!H631</f>
        <v>0</v>
      </c>
      <c r="K631">
        <f>Input!I631</f>
        <v>0</v>
      </c>
      <c r="L631">
        <f>Input!J631</f>
        <v>0</v>
      </c>
      <c r="M631">
        <f>Input!K631</f>
        <v>0</v>
      </c>
      <c r="N631" s="1">
        <f>Input!L631</f>
        <v>0</v>
      </c>
      <c r="O631" s="1">
        <f>Input!M631</f>
        <v>0</v>
      </c>
      <c r="P631" s="1">
        <f>Input!N631</f>
        <v>0</v>
      </c>
      <c r="Q631" s="1">
        <f>Input!O631</f>
        <v>0</v>
      </c>
      <c r="R631">
        <f>Input!P631</f>
        <v>0</v>
      </c>
      <c r="S631" s="1">
        <f>Input!Q631</f>
        <v>0</v>
      </c>
      <c r="T631" s="1">
        <f>Input!R631</f>
        <v>0</v>
      </c>
    </row>
    <row r="632" spans="1:20" x14ac:dyDescent="0.45">
      <c r="A632">
        <f t="shared" si="19"/>
        <v>0</v>
      </c>
      <c r="B632">
        <f t="shared" si="20"/>
        <v>0</v>
      </c>
      <c r="C632">
        <f>Input!A632</f>
        <v>0</v>
      </c>
      <c r="D632">
        <f>Input!B632</f>
        <v>0</v>
      </c>
      <c r="E632">
        <f>Input!C632</f>
        <v>0</v>
      </c>
      <c r="F632">
        <f>Input!D632</f>
        <v>0</v>
      </c>
      <c r="G632">
        <f>Input!E632</f>
        <v>0</v>
      </c>
      <c r="H632">
        <f>Input!F632</f>
        <v>0</v>
      </c>
      <c r="I632">
        <f>Input!G632</f>
        <v>0</v>
      </c>
      <c r="J632">
        <f>Input!H632</f>
        <v>0</v>
      </c>
      <c r="K632">
        <f>Input!I632</f>
        <v>0</v>
      </c>
      <c r="L632">
        <f>Input!J632</f>
        <v>0</v>
      </c>
      <c r="M632">
        <f>Input!K632</f>
        <v>0</v>
      </c>
      <c r="N632" s="1">
        <f>Input!L632</f>
        <v>0</v>
      </c>
      <c r="O632" s="1">
        <f>Input!M632</f>
        <v>0</v>
      </c>
      <c r="P632" s="1">
        <f>Input!N632</f>
        <v>0</v>
      </c>
      <c r="Q632" s="1">
        <f>Input!O632</f>
        <v>0</v>
      </c>
      <c r="R632">
        <f>Input!P632</f>
        <v>0</v>
      </c>
      <c r="S632" s="1">
        <f>Input!Q632</f>
        <v>0</v>
      </c>
      <c r="T632" s="1">
        <f>Input!R632</f>
        <v>0</v>
      </c>
    </row>
    <row r="633" spans="1:20" x14ac:dyDescent="0.45">
      <c r="A633">
        <f t="shared" si="19"/>
        <v>0</v>
      </c>
      <c r="B633">
        <f t="shared" si="20"/>
        <v>0</v>
      </c>
      <c r="C633">
        <f>Input!A633</f>
        <v>0</v>
      </c>
      <c r="D633">
        <f>Input!B633</f>
        <v>0</v>
      </c>
      <c r="E633">
        <f>Input!C633</f>
        <v>0</v>
      </c>
      <c r="F633">
        <f>Input!D633</f>
        <v>0</v>
      </c>
      <c r="G633">
        <f>Input!E633</f>
        <v>0</v>
      </c>
      <c r="H633">
        <f>Input!F633</f>
        <v>0</v>
      </c>
      <c r="I633">
        <f>Input!G633</f>
        <v>0</v>
      </c>
      <c r="J633">
        <f>Input!H633</f>
        <v>0</v>
      </c>
      <c r="K633">
        <f>Input!I633</f>
        <v>0</v>
      </c>
      <c r="L633">
        <f>Input!J633</f>
        <v>0</v>
      </c>
      <c r="M633">
        <f>Input!K633</f>
        <v>0</v>
      </c>
      <c r="N633" s="1">
        <f>Input!L633</f>
        <v>0</v>
      </c>
      <c r="O633" s="1">
        <f>Input!M633</f>
        <v>0</v>
      </c>
      <c r="P633" s="1">
        <f>Input!N633</f>
        <v>0</v>
      </c>
      <c r="Q633" s="1">
        <f>Input!O633</f>
        <v>0</v>
      </c>
      <c r="R633">
        <f>Input!P633</f>
        <v>0</v>
      </c>
      <c r="S633" s="1">
        <f>Input!Q633</f>
        <v>0</v>
      </c>
      <c r="T633" s="1">
        <f>Input!R633</f>
        <v>0</v>
      </c>
    </row>
    <row r="634" spans="1:20" x14ac:dyDescent="0.45">
      <c r="A634">
        <f t="shared" si="19"/>
        <v>0</v>
      </c>
      <c r="B634">
        <f t="shared" si="20"/>
        <v>0</v>
      </c>
      <c r="C634">
        <f>Input!A634</f>
        <v>0</v>
      </c>
      <c r="D634">
        <f>Input!B634</f>
        <v>0</v>
      </c>
      <c r="E634">
        <f>Input!C634</f>
        <v>0</v>
      </c>
      <c r="F634">
        <f>Input!D634</f>
        <v>0</v>
      </c>
      <c r="G634">
        <f>Input!E634</f>
        <v>0</v>
      </c>
      <c r="H634">
        <f>Input!F634</f>
        <v>0</v>
      </c>
      <c r="I634">
        <f>Input!G634</f>
        <v>0</v>
      </c>
      <c r="J634">
        <f>Input!H634</f>
        <v>0</v>
      </c>
      <c r="K634">
        <f>Input!I634</f>
        <v>0</v>
      </c>
      <c r="L634">
        <f>Input!J634</f>
        <v>0</v>
      </c>
      <c r="M634">
        <f>Input!K634</f>
        <v>0</v>
      </c>
      <c r="N634" s="1">
        <f>Input!L634</f>
        <v>0</v>
      </c>
      <c r="O634" s="1">
        <f>Input!M634</f>
        <v>0</v>
      </c>
      <c r="P634" s="1">
        <f>Input!N634</f>
        <v>0</v>
      </c>
      <c r="Q634" s="1">
        <f>Input!O634</f>
        <v>0</v>
      </c>
      <c r="R634">
        <f>Input!P634</f>
        <v>0</v>
      </c>
      <c r="S634" s="1">
        <f>Input!Q634</f>
        <v>0</v>
      </c>
      <c r="T634" s="1">
        <f>Input!R634</f>
        <v>0</v>
      </c>
    </row>
    <row r="635" spans="1:20" x14ac:dyDescent="0.45">
      <c r="A635">
        <f t="shared" si="19"/>
        <v>0</v>
      </c>
      <c r="B635">
        <f t="shared" si="20"/>
        <v>0</v>
      </c>
      <c r="C635">
        <f>Input!A635</f>
        <v>0</v>
      </c>
      <c r="D635">
        <f>Input!B635</f>
        <v>0</v>
      </c>
      <c r="E635">
        <f>Input!C635</f>
        <v>0</v>
      </c>
      <c r="F635">
        <f>Input!D635</f>
        <v>0</v>
      </c>
      <c r="G635">
        <f>Input!E635</f>
        <v>0</v>
      </c>
      <c r="H635">
        <f>Input!F635</f>
        <v>0</v>
      </c>
      <c r="I635">
        <f>Input!G635</f>
        <v>0</v>
      </c>
      <c r="J635">
        <f>Input!H635</f>
        <v>0</v>
      </c>
      <c r="K635">
        <f>Input!I635</f>
        <v>0</v>
      </c>
      <c r="L635">
        <f>Input!J635</f>
        <v>0</v>
      </c>
      <c r="M635">
        <f>Input!K635</f>
        <v>0</v>
      </c>
      <c r="N635" s="1">
        <f>Input!L635</f>
        <v>0</v>
      </c>
      <c r="O635" s="1">
        <f>Input!M635</f>
        <v>0</v>
      </c>
      <c r="P635" s="1">
        <f>Input!N635</f>
        <v>0</v>
      </c>
      <c r="Q635" s="1">
        <f>Input!O635</f>
        <v>0</v>
      </c>
      <c r="R635">
        <f>Input!P635</f>
        <v>0</v>
      </c>
      <c r="S635" s="1">
        <f>Input!Q635</f>
        <v>0</v>
      </c>
      <c r="T635" s="1">
        <f>Input!R635</f>
        <v>0</v>
      </c>
    </row>
    <row r="636" spans="1:20" x14ac:dyDescent="0.45">
      <c r="A636">
        <f t="shared" si="19"/>
        <v>0</v>
      </c>
      <c r="B636">
        <f t="shared" si="20"/>
        <v>0</v>
      </c>
      <c r="C636">
        <f>Input!A636</f>
        <v>0</v>
      </c>
      <c r="D636">
        <f>Input!B636</f>
        <v>0</v>
      </c>
      <c r="E636">
        <f>Input!C636</f>
        <v>0</v>
      </c>
      <c r="F636">
        <f>Input!D636</f>
        <v>0</v>
      </c>
      <c r="G636">
        <f>Input!E636</f>
        <v>0</v>
      </c>
      <c r="H636">
        <f>Input!F636</f>
        <v>0</v>
      </c>
      <c r="I636">
        <f>Input!G636</f>
        <v>0</v>
      </c>
      <c r="J636">
        <f>Input!H636</f>
        <v>0</v>
      </c>
      <c r="K636">
        <f>Input!I636</f>
        <v>0</v>
      </c>
      <c r="L636">
        <f>Input!J636</f>
        <v>0</v>
      </c>
      <c r="M636">
        <f>Input!K636</f>
        <v>0</v>
      </c>
      <c r="N636" s="1">
        <f>Input!L636</f>
        <v>0</v>
      </c>
      <c r="O636" s="1">
        <f>Input!M636</f>
        <v>0</v>
      </c>
      <c r="P636" s="1">
        <f>Input!N636</f>
        <v>0</v>
      </c>
      <c r="Q636" s="1">
        <f>Input!O636</f>
        <v>0</v>
      </c>
      <c r="R636">
        <f>Input!P636</f>
        <v>0</v>
      </c>
      <c r="S636" s="1">
        <f>Input!Q636</f>
        <v>0</v>
      </c>
      <c r="T636" s="1">
        <f>Input!R636</f>
        <v>0</v>
      </c>
    </row>
    <row r="637" spans="1:20" x14ac:dyDescent="0.45">
      <c r="A637">
        <f t="shared" si="19"/>
        <v>0</v>
      </c>
      <c r="B637">
        <f t="shared" si="20"/>
        <v>0</v>
      </c>
      <c r="C637">
        <f>Input!A637</f>
        <v>0</v>
      </c>
      <c r="D637">
        <f>Input!B637</f>
        <v>0</v>
      </c>
      <c r="E637">
        <f>Input!C637</f>
        <v>0</v>
      </c>
      <c r="F637">
        <f>Input!D637</f>
        <v>0</v>
      </c>
      <c r="G637">
        <f>Input!E637</f>
        <v>0</v>
      </c>
      <c r="H637">
        <f>Input!F637</f>
        <v>0</v>
      </c>
      <c r="I637">
        <f>Input!G637</f>
        <v>0</v>
      </c>
      <c r="J637">
        <f>Input!H637</f>
        <v>0</v>
      </c>
      <c r="K637">
        <f>Input!I637</f>
        <v>0</v>
      </c>
      <c r="L637">
        <f>Input!J637</f>
        <v>0</v>
      </c>
      <c r="M637">
        <f>Input!K637</f>
        <v>0</v>
      </c>
      <c r="N637" s="1">
        <f>Input!L637</f>
        <v>0</v>
      </c>
      <c r="O637" s="1">
        <f>Input!M637</f>
        <v>0</v>
      </c>
      <c r="P637" s="1">
        <f>Input!N637</f>
        <v>0</v>
      </c>
      <c r="Q637" s="1">
        <f>Input!O637</f>
        <v>0</v>
      </c>
      <c r="R637">
        <f>Input!P637</f>
        <v>0</v>
      </c>
      <c r="S637" s="1">
        <f>Input!Q637</f>
        <v>0</v>
      </c>
      <c r="T637" s="1">
        <f>Input!R637</f>
        <v>0</v>
      </c>
    </row>
    <row r="638" spans="1:20" x14ac:dyDescent="0.45">
      <c r="A638">
        <f t="shared" si="19"/>
        <v>0</v>
      </c>
      <c r="B638">
        <f t="shared" si="20"/>
        <v>0</v>
      </c>
      <c r="C638">
        <f>Input!A638</f>
        <v>0</v>
      </c>
      <c r="D638">
        <f>Input!B638</f>
        <v>0</v>
      </c>
      <c r="E638">
        <f>Input!C638</f>
        <v>0</v>
      </c>
      <c r="F638">
        <f>Input!D638</f>
        <v>0</v>
      </c>
      <c r="G638">
        <f>Input!E638</f>
        <v>0</v>
      </c>
      <c r="H638">
        <f>Input!F638</f>
        <v>0</v>
      </c>
      <c r="I638">
        <f>Input!G638</f>
        <v>0</v>
      </c>
      <c r="J638">
        <f>Input!H638</f>
        <v>0</v>
      </c>
      <c r="K638">
        <f>Input!I638</f>
        <v>0</v>
      </c>
      <c r="L638">
        <f>Input!J638</f>
        <v>0</v>
      </c>
      <c r="M638">
        <f>Input!K638</f>
        <v>0</v>
      </c>
      <c r="N638" s="1">
        <f>Input!L638</f>
        <v>0</v>
      </c>
      <c r="O638" s="1">
        <f>Input!M638</f>
        <v>0</v>
      </c>
      <c r="P638" s="1">
        <f>Input!N638</f>
        <v>0</v>
      </c>
      <c r="Q638" s="1">
        <f>Input!O638</f>
        <v>0</v>
      </c>
      <c r="R638">
        <f>Input!P638</f>
        <v>0</v>
      </c>
      <c r="S638" s="1">
        <f>Input!Q638</f>
        <v>0</v>
      </c>
      <c r="T638" s="1">
        <f>Input!R638</f>
        <v>0</v>
      </c>
    </row>
    <row r="639" spans="1:20" x14ac:dyDescent="0.45">
      <c r="A639">
        <f t="shared" si="19"/>
        <v>0</v>
      </c>
      <c r="B639">
        <f t="shared" si="20"/>
        <v>0</v>
      </c>
      <c r="C639">
        <f>Input!A639</f>
        <v>0</v>
      </c>
      <c r="D639">
        <f>Input!B639</f>
        <v>0</v>
      </c>
      <c r="E639">
        <f>Input!C639</f>
        <v>0</v>
      </c>
      <c r="F639">
        <f>Input!D639</f>
        <v>0</v>
      </c>
      <c r="G639">
        <f>Input!E639</f>
        <v>0</v>
      </c>
      <c r="H639">
        <f>Input!F639</f>
        <v>0</v>
      </c>
      <c r="I639">
        <f>Input!G639</f>
        <v>0</v>
      </c>
      <c r="J639">
        <f>Input!H639</f>
        <v>0</v>
      </c>
      <c r="K639">
        <f>Input!I639</f>
        <v>0</v>
      </c>
      <c r="L639">
        <f>Input!J639</f>
        <v>0</v>
      </c>
      <c r="M639">
        <f>Input!K639</f>
        <v>0</v>
      </c>
      <c r="N639" s="1">
        <f>Input!L639</f>
        <v>0</v>
      </c>
      <c r="O639" s="1">
        <f>Input!M639</f>
        <v>0</v>
      </c>
      <c r="P639" s="1">
        <f>Input!N639</f>
        <v>0</v>
      </c>
      <c r="Q639" s="1">
        <f>Input!O639</f>
        <v>0</v>
      </c>
      <c r="R639">
        <f>Input!P639</f>
        <v>0</v>
      </c>
      <c r="S639" s="1">
        <f>Input!Q639</f>
        <v>0</v>
      </c>
      <c r="T639" s="1">
        <f>Input!R639</f>
        <v>0</v>
      </c>
    </row>
    <row r="640" spans="1:20" x14ac:dyDescent="0.45">
      <c r="A640">
        <f t="shared" si="19"/>
        <v>0</v>
      </c>
      <c r="B640">
        <f t="shared" si="20"/>
        <v>0</v>
      </c>
      <c r="C640">
        <f>Input!A640</f>
        <v>0</v>
      </c>
      <c r="D640">
        <f>Input!B640</f>
        <v>0</v>
      </c>
      <c r="E640">
        <f>Input!C640</f>
        <v>0</v>
      </c>
      <c r="F640">
        <f>Input!D640</f>
        <v>0</v>
      </c>
      <c r="G640">
        <f>Input!E640</f>
        <v>0</v>
      </c>
      <c r="H640">
        <f>Input!F640</f>
        <v>0</v>
      </c>
      <c r="I640">
        <f>Input!G640</f>
        <v>0</v>
      </c>
      <c r="J640">
        <f>Input!H640</f>
        <v>0</v>
      </c>
      <c r="K640">
        <f>Input!I640</f>
        <v>0</v>
      </c>
      <c r="L640">
        <f>Input!J640</f>
        <v>0</v>
      </c>
      <c r="M640">
        <f>Input!K640</f>
        <v>0</v>
      </c>
      <c r="N640" s="1">
        <f>Input!L640</f>
        <v>0</v>
      </c>
      <c r="O640" s="1">
        <f>Input!M640</f>
        <v>0</v>
      </c>
      <c r="P640" s="1">
        <f>Input!N640</f>
        <v>0</v>
      </c>
      <c r="Q640" s="1">
        <f>Input!O640</f>
        <v>0</v>
      </c>
      <c r="R640">
        <f>Input!P640</f>
        <v>0</v>
      </c>
      <c r="S640" s="1">
        <f>Input!Q640</f>
        <v>0</v>
      </c>
      <c r="T640" s="1">
        <f>Input!R640</f>
        <v>0</v>
      </c>
    </row>
    <row r="641" spans="1:20" x14ac:dyDescent="0.45">
      <c r="A641">
        <f t="shared" si="19"/>
        <v>0</v>
      </c>
      <c r="B641">
        <f t="shared" si="20"/>
        <v>0</v>
      </c>
      <c r="C641">
        <f>Input!A641</f>
        <v>0</v>
      </c>
      <c r="D641">
        <f>Input!B641</f>
        <v>0</v>
      </c>
      <c r="E641">
        <f>Input!C641</f>
        <v>0</v>
      </c>
      <c r="F641">
        <f>Input!D641</f>
        <v>0</v>
      </c>
      <c r="G641">
        <f>Input!E641</f>
        <v>0</v>
      </c>
      <c r="H641">
        <f>Input!F641</f>
        <v>0</v>
      </c>
      <c r="I641">
        <f>Input!G641</f>
        <v>0</v>
      </c>
      <c r="J641">
        <f>Input!H641</f>
        <v>0</v>
      </c>
      <c r="K641">
        <f>Input!I641</f>
        <v>0</v>
      </c>
      <c r="L641">
        <f>Input!J641</f>
        <v>0</v>
      </c>
      <c r="M641">
        <f>Input!K641</f>
        <v>0</v>
      </c>
      <c r="N641" s="1">
        <f>Input!L641</f>
        <v>0</v>
      </c>
      <c r="O641" s="1">
        <f>Input!M641</f>
        <v>0</v>
      </c>
      <c r="P641" s="1">
        <f>Input!N641</f>
        <v>0</v>
      </c>
      <c r="Q641" s="1">
        <f>Input!O641</f>
        <v>0</v>
      </c>
      <c r="R641">
        <f>Input!P641</f>
        <v>0</v>
      </c>
      <c r="S641" s="1">
        <f>Input!Q641</f>
        <v>0</v>
      </c>
      <c r="T641" s="1">
        <f>Input!R641</f>
        <v>0</v>
      </c>
    </row>
    <row r="642" spans="1:20" x14ac:dyDescent="0.45">
      <c r="A642">
        <f t="shared" si="19"/>
        <v>0</v>
      </c>
      <c r="B642">
        <f t="shared" si="20"/>
        <v>0</v>
      </c>
      <c r="C642">
        <f>Input!A642</f>
        <v>0</v>
      </c>
      <c r="D642">
        <f>Input!B642</f>
        <v>0</v>
      </c>
      <c r="E642">
        <f>Input!C642</f>
        <v>0</v>
      </c>
      <c r="F642">
        <f>Input!D642</f>
        <v>0</v>
      </c>
      <c r="G642">
        <f>Input!E642</f>
        <v>0</v>
      </c>
      <c r="H642">
        <f>Input!F642</f>
        <v>0</v>
      </c>
      <c r="I642">
        <f>Input!G642</f>
        <v>0</v>
      </c>
      <c r="J642">
        <f>Input!H642</f>
        <v>0</v>
      </c>
      <c r="K642">
        <f>Input!I642</f>
        <v>0</v>
      </c>
      <c r="L642">
        <f>Input!J642</f>
        <v>0</v>
      </c>
      <c r="M642">
        <f>Input!K642</f>
        <v>0</v>
      </c>
      <c r="N642" s="1">
        <f>Input!L642</f>
        <v>0</v>
      </c>
      <c r="O642" s="1">
        <f>Input!M642</f>
        <v>0</v>
      </c>
      <c r="P642" s="1">
        <f>Input!N642</f>
        <v>0</v>
      </c>
      <c r="Q642" s="1">
        <f>Input!O642</f>
        <v>0</v>
      </c>
      <c r="R642">
        <f>Input!P642</f>
        <v>0</v>
      </c>
      <c r="S642" s="1">
        <f>Input!Q642</f>
        <v>0</v>
      </c>
      <c r="T642" s="1">
        <f>Input!R642</f>
        <v>0</v>
      </c>
    </row>
    <row r="643" spans="1:20" x14ac:dyDescent="0.45">
      <c r="A643">
        <f t="shared" ref="A643:A706" si="21">D643*100+C643</f>
        <v>0</v>
      </c>
      <c r="B643">
        <f t="shared" si="20"/>
        <v>0</v>
      </c>
      <c r="C643">
        <f>Input!A643</f>
        <v>0</v>
      </c>
      <c r="D643">
        <f>Input!B643</f>
        <v>0</v>
      </c>
      <c r="E643">
        <f>Input!C643</f>
        <v>0</v>
      </c>
      <c r="F643">
        <f>Input!D643</f>
        <v>0</v>
      </c>
      <c r="G643">
        <f>Input!E643</f>
        <v>0</v>
      </c>
      <c r="H643">
        <f>Input!F643</f>
        <v>0</v>
      </c>
      <c r="I643">
        <f>Input!G643</f>
        <v>0</v>
      </c>
      <c r="J643">
        <f>Input!H643</f>
        <v>0</v>
      </c>
      <c r="K643">
        <f>Input!I643</f>
        <v>0</v>
      </c>
      <c r="L643">
        <f>Input!J643</f>
        <v>0</v>
      </c>
      <c r="M643">
        <f>Input!K643</f>
        <v>0</v>
      </c>
      <c r="N643" s="1">
        <f>Input!L643</f>
        <v>0</v>
      </c>
      <c r="O643" s="1">
        <f>Input!M643</f>
        <v>0</v>
      </c>
      <c r="P643" s="1">
        <f>Input!N643</f>
        <v>0</v>
      </c>
      <c r="Q643" s="1">
        <f>Input!O643</f>
        <v>0</v>
      </c>
      <c r="R643">
        <f>Input!P643</f>
        <v>0</v>
      </c>
      <c r="S643" s="1">
        <f>Input!Q643</f>
        <v>0</v>
      </c>
      <c r="T643" s="1">
        <f>Input!R643</f>
        <v>0</v>
      </c>
    </row>
    <row r="644" spans="1:20" x14ac:dyDescent="0.45">
      <c r="A644">
        <f t="shared" si="21"/>
        <v>0</v>
      </c>
      <c r="B644">
        <f t="shared" si="20"/>
        <v>0</v>
      </c>
      <c r="C644">
        <f>Input!A644</f>
        <v>0</v>
      </c>
      <c r="D644">
        <f>Input!B644</f>
        <v>0</v>
      </c>
      <c r="E644">
        <f>Input!C644</f>
        <v>0</v>
      </c>
      <c r="F644">
        <f>Input!D644</f>
        <v>0</v>
      </c>
      <c r="G644">
        <f>Input!E644</f>
        <v>0</v>
      </c>
      <c r="H644">
        <f>Input!F644</f>
        <v>0</v>
      </c>
      <c r="I644">
        <f>Input!G644</f>
        <v>0</v>
      </c>
      <c r="J644">
        <f>Input!H644</f>
        <v>0</v>
      </c>
      <c r="K644">
        <f>Input!I644</f>
        <v>0</v>
      </c>
      <c r="L644">
        <f>Input!J644</f>
        <v>0</v>
      </c>
      <c r="M644">
        <f>Input!K644</f>
        <v>0</v>
      </c>
      <c r="N644" s="1">
        <f>Input!L644</f>
        <v>0</v>
      </c>
      <c r="O644" s="1">
        <f>Input!M644</f>
        <v>0</v>
      </c>
      <c r="P644" s="1">
        <f>Input!N644</f>
        <v>0</v>
      </c>
      <c r="Q644" s="1">
        <f>Input!O644</f>
        <v>0</v>
      </c>
      <c r="R644">
        <f>Input!P644</f>
        <v>0</v>
      </c>
      <c r="S644" s="1">
        <f>Input!Q644</f>
        <v>0</v>
      </c>
      <c r="T644" s="1">
        <f>Input!R644</f>
        <v>0</v>
      </c>
    </row>
    <row r="645" spans="1:20" x14ac:dyDescent="0.45">
      <c r="A645">
        <f t="shared" si="21"/>
        <v>0</v>
      </c>
      <c r="B645">
        <f t="shared" si="20"/>
        <v>0</v>
      </c>
      <c r="C645">
        <f>Input!A645</f>
        <v>0</v>
      </c>
      <c r="D645">
        <f>Input!B645</f>
        <v>0</v>
      </c>
      <c r="E645">
        <f>Input!C645</f>
        <v>0</v>
      </c>
      <c r="F645">
        <f>Input!D645</f>
        <v>0</v>
      </c>
      <c r="G645">
        <f>Input!E645</f>
        <v>0</v>
      </c>
      <c r="H645">
        <f>Input!F645</f>
        <v>0</v>
      </c>
      <c r="I645">
        <f>Input!G645</f>
        <v>0</v>
      </c>
      <c r="J645">
        <f>Input!H645</f>
        <v>0</v>
      </c>
      <c r="K645">
        <f>Input!I645</f>
        <v>0</v>
      </c>
      <c r="L645">
        <f>Input!J645</f>
        <v>0</v>
      </c>
      <c r="M645">
        <f>Input!K645</f>
        <v>0</v>
      </c>
      <c r="N645" s="1">
        <f>Input!L645</f>
        <v>0</v>
      </c>
      <c r="O645" s="1">
        <f>Input!M645</f>
        <v>0</v>
      </c>
      <c r="P645" s="1">
        <f>Input!N645</f>
        <v>0</v>
      </c>
      <c r="Q645" s="1">
        <f>Input!O645</f>
        <v>0</v>
      </c>
      <c r="R645">
        <f>Input!P645</f>
        <v>0</v>
      </c>
      <c r="S645" s="1">
        <f>Input!Q645</f>
        <v>0</v>
      </c>
      <c r="T645" s="1">
        <f>Input!R645</f>
        <v>0</v>
      </c>
    </row>
    <row r="646" spans="1:20" x14ac:dyDescent="0.45">
      <c r="A646">
        <f t="shared" si="21"/>
        <v>0</v>
      </c>
      <c r="B646">
        <f t="shared" si="20"/>
        <v>0</v>
      </c>
      <c r="C646">
        <f>Input!A646</f>
        <v>0</v>
      </c>
      <c r="D646">
        <f>Input!B646</f>
        <v>0</v>
      </c>
      <c r="E646">
        <f>Input!C646</f>
        <v>0</v>
      </c>
      <c r="F646">
        <f>Input!D646</f>
        <v>0</v>
      </c>
      <c r="G646">
        <f>Input!E646</f>
        <v>0</v>
      </c>
      <c r="H646">
        <f>Input!F646</f>
        <v>0</v>
      </c>
      <c r="I646">
        <f>Input!G646</f>
        <v>0</v>
      </c>
      <c r="J646">
        <f>Input!H646</f>
        <v>0</v>
      </c>
      <c r="K646">
        <f>Input!I646</f>
        <v>0</v>
      </c>
      <c r="L646">
        <f>Input!J646</f>
        <v>0</v>
      </c>
      <c r="M646">
        <f>Input!K646</f>
        <v>0</v>
      </c>
      <c r="N646" s="1">
        <f>Input!L646</f>
        <v>0</v>
      </c>
      <c r="O646" s="1">
        <f>Input!M646</f>
        <v>0</v>
      </c>
      <c r="P646" s="1">
        <f>Input!N646</f>
        <v>0</v>
      </c>
      <c r="Q646" s="1">
        <f>Input!O646</f>
        <v>0</v>
      </c>
      <c r="R646">
        <f>Input!P646</f>
        <v>0</v>
      </c>
      <c r="S646" s="1">
        <f>Input!Q646</f>
        <v>0</v>
      </c>
      <c r="T646" s="1">
        <f>Input!R646</f>
        <v>0</v>
      </c>
    </row>
    <row r="647" spans="1:20" x14ac:dyDescent="0.45">
      <c r="A647">
        <f t="shared" si="21"/>
        <v>0</v>
      </c>
      <c r="B647">
        <f t="shared" si="20"/>
        <v>0</v>
      </c>
      <c r="C647">
        <f>Input!A647</f>
        <v>0</v>
      </c>
      <c r="D647">
        <f>Input!B647</f>
        <v>0</v>
      </c>
      <c r="E647">
        <f>Input!C647</f>
        <v>0</v>
      </c>
      <c r="F647">
        <f>Input!D647</f>
        <v>0</v>
      </c>
      <c r="G647">
        <f>Input!E647</f>
        <v>0</v>
      </c>
      <c r="H647">
        <f>Input!F647</f>
        <v>0</v>
      </c>
      <c r="I647">
        <f>Input!G647</f>
        <v>0</v>
      </c>
      <c r="J647">
        <f>Input!H647</f>
        <v>0</v>
      </c>
      <c r="K647">
        <f>Input!I647</f>
        <v>0</v>
      </c>
      <c r="L647">
        <f>Input!J647</f>
        <v>0</v>
      </c>
      <c r="M647">
        <f>Input!K647</f>
        <v>0</v>
      </c>
      <c r="N647" s="1">
        <f>Input!L647</f>
        <v>0</v>
      </c>
      <c r="O647" s="1">
        <f>Input!M647</f>
        <v>0</v>
      </c>
      <c r="P647" s="1">
        <f>Input!N647</f>
        <v>0</v>
      </c>
      <c r="Q647" s="1">
        <f>Input!O647</f>
        <v>0</v>
      </c>
      <c r="R647">
        <f>Input!P647</f>
        <v>0</v>
      </c>
      <c r="S647" s="1">
        <f>Input!Q647</f>
        <v>0</v>
      </c>
      <c r="T647" s="1">
        <f>Input!R647</f>
        <v>0</v>
      </c>
    </row>
    <row r="648" spans="1:20" x14ac:dyDescent="0.45">
      <c r="A648">
        <f t="shared" si="21"/>
        <v>0</v>
      </c>
      <c r="B648">
        <f t="shared" si="20"/>
        <v>0</v>
      </c>
      <c r="C648">
        <f>Input!A648</f>
        <v>0</v>
      </c>
      <c r="D648">
        <f>Input!B648</f>
        <v>0</v>
      </c>
      <c r="E648">
        <f>Input!C648</f>
        <v>0</v>
      </c>
      <c r="F648">
        <f>Input!D648</f>
        <v>0</v>
      </c>
      <c r="G648">
        <f>Input!E648</f>
        <v>0</v>
      </c>
      <c r="H648">
        <f>Input!F648</f>
        <v>0</v>
      </c>
      <c r="I648">
        <f>Input!G648</f>
        <v>0</v>
      </c>
      <c r="J648">
        <f>Input!H648</f>
        <v>0</v>
      </c>
      <c r="K648">
        <f>Input!I648</f>
        <v>0</v>
      </c>
      <c r="L648">
        <f>Input!J648</f>
        <v>0</v>
      </c>
      <c r="M648">
        <f>Input!K648</f>
        <v>0</v>
      </c>
      <c r="N648" s="1">
        <f>Input!L648</f>
        <v>0</v>
      </c>
      <c r="O648" s="1">
        <f>Input!M648</f>
        <v>0</v>
      </c>
      <c r="P648" s="1">
        <f>Input!N648</f>
        <v>0</v>
      </c>
      <c r="Q648" s="1">
        <f>Input!O648</f>
        <v>0</v>
      </c>
      <c r="R648">
        <f>Input!P648</f>
        <v>0</v>
      </c>
      <c r="S648" s="1">
        <f>Input!Q648</f>
        <v>0</v>
      </c>
      <c r="T648" s="1">
        <f>Input!R648</f>
        <v>0</v>
      </c>
    </row>
    <row r="649" spans="1:20" x14ac:dyDescent="0.45">
      <c r="A649">
        <f t="shared" si="21"/>
        <v>0</v>
      </c>
      <c r="B649">
        <f t="shared" si="20"/>
        <v>0</v>
      </c>
      <c r="C649">
        <f>Input!A649</f>
        <v>0</v>
      </c>
      <c r="D649">
        <f>Input!B649</f>
        <v>0</v>
      </c>
      <c r="E649">
        <f>Input!C649</f>
        <v>0</v>
      </c>
      <c r="F649">
        <f>Input!D649</f>
        <v>0</v>
      </c>
      <c r="G649">
        <f>Input!E649</f>
        <v>0</v>
      </c>
      <c r="H649">
        <f>Input!F649</f>
        <v>0</v>
      </c>
      <c r="I649">
        <f>Input!G649</f>
        <v>0</v>
      </c>
      <c r="J649">
        <f>Input!H649</f>
        <v>0</v>
      </c>
      <c r="K649">
        <f>Input!I649</f>
        <v>0</v>
      </c>
      <c r="L649">
        <f>Input!J649</f>
        <v>0</v>
      </c>
      <c r="M649">
        <f>Input!K649</f>
        <v>0</v>
      </c>
      <c r="N649" s="1">
        <f>Input!L649</f>
        <v>0</v>
      </c>
      <c r="O649" s="1">
        <f>Input!M649</f>
        <v>0</v>
      </c>
      <c r="P649" s="1">
        <f>Input!N649</f>
        <v>0</v>
      </c>
      <c r="Q649" s="1">
        <f>Input!O649</f>
        <v>0</v>
      </c>
      <c r="R649">
        <f>Input!P649</f>
        <v>0</v>
      </c>
      <c r="S649" s="1">
        <f>Input!Q649</f>
        <v>0</v>
      </c>
      <c r="T649" s="1">
        <f>Input!R649</f>
        <v>0</v>
      </c>
    </row>
    <row r="650" spans="1:20" x14ac:dyDescent="0.45">
      <c r="A650">
        <f t="shared" si="21"/>
        <v>0</v>
      </c>
      <c r="B650">
        <f t="shared" ref="B650:B713" si="22">IF(E650="Ngrid-LI",1,IF(E650="Ngrid-NY",1,IF(E650="NGrid-Upstate",1,0)))</f>
        <v>0</v>
      </c>
      <c r="C650">
        <f>Input!A650</f>
        <v>0</v>
      </c>
      <c r="D650">
        <f>Input!B650</f>
        <v>0</v>
      </c>
      <c r="E650">
        <f>Input!C650</f>
        <v>0</v>
      </c>
      <c r="F650">
        <f>Input!D650</f>
        <v>0</v>
      </c>
      <c r="G650">
        <f>Input!E650</f>
        <v>0</v>
      </c>
      <c r="H650">
        <f>Input!F650</f>
        <v>0</v>
      </c>
      <c r="I650">
        <f>Input!G650</f>
        <v>0</v>
      </c>
      <c r="J650">
        <f>Input!H650</f>
        <v>0</v>
      </c>
      <c r="K650">
        <f>Input!I650</f>
        <v>0</v>
      </c>
      <c r="L650">
        <f>Input!J650</f>
        <v>0</v>
      </c>
      <c r="M650">
        <f>Input!K650</f>
        <v>0</v>
      </c>
      <c r="N650" s="1">
        <f>Input!L650</f>
        <v>0</v>
      </c>
      <c r="O650" s="1">
        <f>Input!M650</f>
        <v>0</v>
      </c>
      <c r="P650" s="1">
        <f>Input!N650</f>
        <v>0</v>
      </c>
      <c r="Q650" s="1">
        <f>Input!O650</f>
        <v>0</v>
      </c>
      <c r="R650">
        <f>Input!P650</f>
        <v>0</v>
      </c>
      <c r="S650" s="1">
        <f>Input!Q650</f>
        <v>0</v>
      </c>
      <c r="T650" s="1">
        <f>Input!R650</f>
        <v>0</v>
      </c>
    </row>
    <row r="651" spans="1:20" x14ac:dyDescent="0.45">
      <c r="A651">
        <f t="shared" si="21"/>
        <v>0</v>
      </c>
      <c r="B651">
        <f t="shared" si="22"/>
        <v>0</v>
      </c>
      <c r="C651">
        <f>Input!A651</f>
        <v>0</v>
      </c>
      <c r="D651">
        <f>Input!B651</f>
        <v>0</v>
      </c>
      <c r="E651">
        <f>Input!C651</f>
        <v>0</v>
      </c>
      <c r="F651">
        <f>Input!D651</f>
        <v>0</v>
      </c>
      <c r="G651">
        <f>Input!E651</f>
        <v>0</v>
      </c>
      <c r="H651">
        <f>Input!F651</f>
        <v>0</v>
      </c>
      <c r="I651">
        <f>Input!G651</f>
        <v>0</v>
      </c>
      <c r="J651">
        <f>Input!H651</f>
        <v>0</v>
      </c>
      <c r="K651">
        <f>Input!I651</f>
        <v>0</v>
      </c>
      <c r="L651">
        <f>Input!J651</f>
        <v>0</v>
      </c>
      <c r="M651">
        <f>Input!K651</f>
        <v>0</v>
      </c>
      <c r="N651" s="1">
        <f>Input!L651</f>
        <v>0</v>
      </c>
      <c r="O651" s="1">
        <f>Input!M651</f>
        <v>0</v>
      </c>
      <c r="P651" s="1">
        <f>Input!N651</f>
        <v>0</v>
      </c>
      <c r="Q651" s="1">
        <f>Input!O651</f>
        <v>0</v>
      </c>
      <c r="R651">
        <f>Input!P651</f>
        <v>0</v>
      </c>
      <c r="S651" s="1">
        <f>Input!Q651</f>
        <v>0</v>
      </c>
      <c r="T651" s="1">
        <f>Input!R651</f>
        <v>0</v>
      </c>
    </row>
    <row r="652" spans="1:20" x14ac:dyDescent="0.45">
      <c r="A652">
        <f t="shared" si="21"/>
        <v>0</v>
      </c>
      <c r="B652">
        <f t="shared" si="22"/>
        <v>0</v>
      </c>
      <c r="C652">
        <f>Input!A652</f>
        <v>0</v>
      </c>
      <c r="D652">
        <f>Input!B652</f>
        <v>0</v>
      </c>
      <c r="E652">
        <f>Input!C652</f>
        <v>0</v>
      </c>
      <c r="F652">
        <f>Input!D652</f>
        <v>0</v>
      </c>
      <c r="G652">
        <f>Input!E652</f>
        <v>0</v>
      </c>
      <c r="H652">
        <f>Input!F652</f>
        <v>0</v>
      </c>
      <c r="I652">
        <f>Input!G652</f>
        <v>0</v>
      </c>
      <c r="J652">
        <f>Input!H652</f>
        <v>0</v>
      </c>
      <c r="K652">
        <f>Input!I652</f>
        <v>0</v>
      </c>
      <c r="L652">
        <f>Input!J652</f>
        <v>0</v>
      </c>
      <c r="M652">
        <f>Input!K652</f>
        <v>0</v>
      </c>
      <c r="N652" s="1">
        <f>Input!L652</f>
        <v>0</v>
      </c>
      <c r="O652" s="1">
        <f>Input!M652</f>
        <v>0</v>
      </c>
      <c r="P652" s="1">
        <f>Input!N652</f>
        <v>0</v>
      </c>
      <c r="Q652" s="1">
        <f>Input!O652</f>
        <v>0</v>
      </c>
      <c r="R652">
        <f>Input!P652</f>
        <v>0</v>
      </c>
      <c r="S652" s="1">
        <f>Input!Q652</f>
        <v>0</v>
      </c>
      <c r="T652" s="1">
        <f>Input!R652</f>
        <v>0</v>
      </c>
    </row>
    <row r="653" spans="1:20" x14ac:dyDescent="0.45">
      <c r="A653">
        <f t="shared" si="21"/>
        <v>0</v>
      </c>
      <c r="B653">
        <f t="shared" si="22"/>
        <v>0</v>
      </c>
      <c r="C653">
        <f>Input!A653</f>
        <v>0</v>
      </c>
      <c r="D653">
        <f>Input!B653</f>
        <v>0</v>
      </c>
      <c r="E653">
        <f>Input!C653</f>
        <v>0</v>
      </c>
      <c r="F653">
        <f>Input!D653</f>
        <v>0</v>
      </c>
      <c r="G653">
        <f>Input!E653</f>
        <v>0</v>
      </c>
      <c r="H653">
        <f>Input!F653</f>
        <v>0</v>
      </c>
      <c r="I653">
        <f>Input!G653</f>
        <v>0</v>
      </c>
      <c r="J653">
        <f>Input!H653</f>
        <v>0</v>
      </c>
      <c r="K653">
        <f>Input!I653</f>
        <v>0</v>
      </c>
      <c r="L653">
        <f>Input!J653</f>
        <v>0</v>
      </c>
      <c r="M653">
        <f>Input!K653</f>
        <v>0</v>
      </c>
      <c r="N653" s="1">
        <f>Input!L653</f>
        <v>0</v>
      </c>
      <c r="O653" s="1">
        <f>Input!M653</f>
        <v>0</v>
      </c>
      <c r="P653" s="1">
        <f>Input!N653</f>
        <v>0</v>
      </c>
      <c r="Q653" s="1">
        <f>Input!O653</f>
        <v>0</v>
      </c>
      <c r="R653">
        <f>Input!P653</f>
        <v>0</v>
      </c>
      <c r="S653" s="1">
        <f>Input!Q653</f>
        <v>0</v>
      </c>
      <c r="T653" s="1">
        <f>Input!R653</f>
        <v>0</v>
      </c>
    </row>
    <row r="654" spans="1:20" x14ac:dyDescent="0.45">
      <c r="A654">
        <f t="shared" si="21"/>
        <v>0</v>
      </c>
      <c r="B654">
        <f t="shared" si="22"/>
        <v>0</v>
      </c>
      <c r="C654">
        <f>Input!A654</f>
        <v>0</v>
      </c>
      <c r="D654">
        <f>Input!B654</f>
        <v>0</v>
      </c>
      <c r="E654">
        <f>Input!C654</f>
        <v>0</v>
      </c>
      <c r="F654">
        <f>Input!D654</f>
        <v>0</v>
      </c>
      <c r="G654">
        <f>Input!E654</f>
        <v>0</v>
      </c>
      <c r="H654">
        <f>Input!F654</f>
        <v>0</v>
      </c>
      <c r="I654">
        <f>Input!G654</f>
        <v>0</v>
      </c>
      <c r="J654">
        <f>Input!H654</f>
        <v>0</v>
      </c>
      <c r="K654">
        <f>Input!I654</f>
        <v>0</v>
      </c>
      <c r="L654">
        <f>Input!J654</f>
        <v>0</v>
      </c>
      <c r="M654">
        <f>Input!K654</f>
        <v>0</v>
      </c>
      <c r="N654" s="1">
        <f>Input!L654</f>
        <v>0</v>
      </c>
      <c r="O654" s="1">
        <f>Input!M654</f>
        <v>0</v>
      </c>
      <c r="P654" s="1">
        <f>Input!N654</f>
        <v>0</v>
      </c>
      <c r="Q654" s="1">
        <f>Input!O654</f>
        <v>0</v>
      </c>
      <c r="R654">
        <f>Input!P654</f>
        <v>0</v>
      </c>
      <c r="S654" s="1">
        <f>Input!Q654</f>
        <v>0</v>
      </c>
      <c r="T654" s="1">
        <f>Input!R654</f>
        <v>0</v>
      </c>
    </row>
    <row r="655" spans="1:20" x14ac:dyDescent="0.45">
      <c r="A655">
        <f t="shared" si="21"/>
        <v>0</v>
      </c>
      <c r="B655">
        <f t="shared" si="22"/>
        <v>0</v>
      </c>
      <c r="C655">
        <f>Input!A655</f>
        <v>0</v>
      </c>
      <c r="D655">
        <f>Input!B655</f>
        <v>0</v>
      </c>
      <c r="E655">
        <f>Input!C655</f>
        <v>0</v>
      </c>
      <c r="F655">
        <f>Input!D655</f>
        <v>0</v>
      </c>
      <c r="G655">
        <f>Input!E655</f>
        <v>0</v>
      </c>
      <c r="H655">
        <f>Input!F655</f>
        <v>0</v>
      </c>
      <c r="I655">
        <f>Input!G655</f>
        <v>0</v>
      </c>
      <c r="J655">
        <f>Input!H655</f>
        <v>0</v>
      </c>
      <c r="K655">
        <f>Input!I655</f>
        <v>0</v>
      </c>
      <c r="L655">
        <f>Input!J655</f>
        <v>0</v>
      </c>
      <c r="M655">
        <f>Input!K655</f>
        <v>0</v>
      </c>
      <c r="N655" s="1">
        <f>Input!L655</f>
        <v>0</v>
      </c>
      <c r="O655" s="1">
        <f>Input!M655</f>
        <v>0</v>
      </c>
      <c r="P655" s="1">
        <f>Input!N655</f>
        <v>0</v>
      </c>
      <c r="Q655" s="1">
        <f>Input!O655</f>
        <v>0</v>
      </c>
      <c r="R655">
        <f>Input!P655</f>
        <v>0</v>
      </c>
      <c r="S655" s="1">
        <f>Input!Q655</f>
        <v>0</v>
      </c>
      <c r="T655" s="1">
        <f>Input!R655</f>
        <v>0</v>
      </c>
    </row>
    <row r="656" spans="1:20" x14ac:dyDescent="0.45">
      <c r="A656">
        <f t="shared" si="21"/>
        <v>0</v>
      </c>
      <c r="B656">
        <f t="shared" si="22"/>
        <v>0</v>
      </c>
      <c r="C656">
        <f>Input!A656</f>
        <v>0</v>
      </c>
      <c r="D656">
        <f>Input!B656</f>
        <v>0</v>
      </c>
      <c r="E656">
        <f>Input!C656</f>
        <v>0</v>
      </c>
      <c r="F656">
        <f>Input!D656</f>
        <v>0</v>
      </c>
      <c r="G656">
        <f>Input!E656</f>
        <v>0</v>
      </c>
      <c r="H656">
        <f>Input!F656</f>
        <v>0</v>
      </c>
      <c r="I656">
        <f>Input!G656</f>
        <v>0</v>
      </c>
      <c r="J656">
        <f>Input!H656</f>
        <v>0</v>
      </c>
      <c r="K656">
        <f>Input!I656</f>
        <v>0</v>
      </c>
      <c r="L656">
        <f>Input!J656</f>
        <v>0</v>
      </c>
      <c r="M656">
        <f>Input!K656</f>
        <v>0</v>
      </c>
      <c r="N656" s="1">
        <f>Input!L656</f>
        <v>0</v>
      </c>
      <c r="O656" s="1">
        <f>Input!M656</f>
        <v>0</v>
      </c>
      <c r="P656" s="1">
        <f>Input!N656</f>
        <v>0</v>
      </c>
      <c r="Q656" s="1">
        <f>Input!O656</f>
        <v>0</v>
      </c>
      <c r="R656">
        <f>Input!P656</f>
        <v>0</v>
      </c>
      <c r="S656" s="1">
        <f>Input!Q656</f>
        <v>0</v>
      </c>
      <c r="T656" s="1">
        <f>Input!R656</f>
        <v>0</v>
      </c>
    </row>
    <row r="657" spans="1:20" x14ac:dyDescent="0.45">
      <c r="A657">
        <f t="shared" si="21"/>
        <v>0</v>
      </c>
      <c r="B657">
        <f t="shared" si="22"/>
        <v>0</v>
      </c>
      <c r="C657">
        <f>Input!A657</f>
        <v>0</v>
      </c>
      <c r="D657">
        <f>Input!B657</f>
        <v>0</v>
      </c>
      <c r="E657">
        <f>Input!C657</f>
        <v>0</v>
      </c>
      <c r="F657">
        <f>Input!D657</f>
        <v>0</v>
      </c>
      <c r="G657">
        <f>Input!E657</f>
        <v>0</v>
      </c>
      <c r="H657">
        <f>Input!F657</f>
        <v>0</v>
      </c>
      <c r="I657">
        <f>Input!G657</f>
        <v>0</v>
      </c>
      <c r="J657">
        <f>Input!H657</f>
        <v>0</v>
      </c>
      <c r="K657">
        <f>Input!I657</f>
        <v>0</v>
      </c>
      <c r="L657">
        <f>Input!J657</f>
        <v>0</v>
      </c>
      <c r="M657">
        <f>Input!K657</f>
        <v>0</v>
      </c>
      <c r="N657" s="1">
        <f>Input!L657</f>
        <v>0</v>
      </c>
      <c r="O657" s="1">
        <f>Input!M657</f>
        <v>0</v>
      </c>
      <c r="P657" s="1">
        <f>Input!N657</f>
        <v>0</v>
      </c>
      <c r="Q657" s="1">
        <f>Input!O657</f>
        <v>0</v>
      </c>
      <c r="R657">
        <f>Input!P657</f>
        <v>0</v>
      </c>
      <c r="S657" s="1">
        <f>Input!Q657</f>
        <v>0</v>
      </c>
      <c r="T657" s="1">
        <f>Input!R657</f>
        <v>0</v>
      </c>
    </row>
    <row r="658" spans="1:20" x14ac:dyDescent="0.45">
      <c r="A658">
        <f t="shared" si="21"/>
        <v>0</v>
      </c>
      <c r="B658">
        <f t="shared" si="22"/>
        <v>0</v>
      </c>
      <c r="C658">
        <f>Input!A658</f>
        <v>0</v>
      </c>
      <c r="D658">
        <f>Input!B658</f>
        <v>0</v>
      </c>
      <c r="E658">
        <f>Input!C658</f>
        <v>0</v>
      </c>
      <c r="F658">
        <f>Input!D658</f>
        <v>0</v>
      </c>
      <c r="G658">
        <f>Input!E658</f>
        <v>0</v>
      </c>
      <c r="H658">
        <f>Input!F658</f>
        <v>0</v>
      </c>
      <c r="I658">
        <f>Input!G658</f>
        <v>0</v>
      </c>
      <c r="J658">
        <f>Input!H658</f>
        <v>0</v>
      </c>
      <c r="K658">
        <f>Input!I658</f>
        <v>0</v>
      </c>
      <c r="L658">
        <f>Input!J658</f>
        <v>0</v>
      </c>
      <c r="M658">
        <f>Input!K658</f>
        <v>0</v>
      </c>
      <c r="N658" s="1">
        <f>Input!L658</f>
        <v>0</v>
      </c>
      <c r="O658" s="1">
        <f>Input!M658</f>
        <v>0</v>
      </c>
      <c r="P658" s="1">
        <f>Input!N658</f>
        <v>0</v>
      </c>
      <c r="Q658" s="1">
        <f>Input!O658</f>
        <v>0</v>
      </c>
      <c r="R658">
        <f>Input!P658</f>
        <v>0</v>
      </c>
      <c r="S658" s="1">
        <f>Input!Q658</f>
        <v>0</v>
      </c>
      <c r="T658" s="1">
        <f>Input!R658</f>
        <v>0</v>
      </c>
    </row>
    <row r="659" spans="1:20" x14ac:dyDescent="0.45">
      <c r="A659">
        <f t="shared" si="21"/>
        <v>0</v>
      </c>
      <c r="B659">
        <f t="shared" si="22"/>
        <v>0</v>
      </c>
      <c r="C659">
        <f>Input!A659</f>
        <v>0</v>
      </c>
      <c r="D659">
        <f>Input!B659</f>
        <v>0</v>
      </c>
      <c r="E659">
        <f>Input!C659</f>
        <v>0</v>
      </c>
      <c r="F659">
        <f>Input!D659</f>
        <v>0</v>
      </c>
      <c r="G659">
        <f>Input!E659</f>
        <v>0</v>
      </c>
      <c r="H659">
        <f>Input!F659</f>
        <v>0</v>
      </c>
      <c r="I659">
        <f>Input!G659</f>
        <v>0</v>
      </c>
      <c r="J659">
        <f>Input!H659</f>
        <v>0</v>
      </c>
      <c r="K659">
        <f>Input!I659</f>
        <v>0</v>
      </c>
      <c r="L659">
        <f>Input!J659</f>
        <v>0</v>
      </c>
      <c r="M659">
        <f>Input!K659</f>
        <v>0</v>
      </c>
      <c r="N659" s="1">
        <f>Input!L659</f>
        <v>0</v>
      </c>
      <c r="O659" s="1">
        <f>Input!M659</f>
        <v>0</v>
      </c>
      <c r="P659" s="1">
        <f>Input!N659</f>
        <v>0</v>
      </c>
      <c r="Q659" s="1">
        <f>Input!O659</f>
        <v>0</v>
      </c>
      <c r="R659">
        <f>Input!P659</f>
        <v>0</v>
      </c>
      <c r="S659" s="1">
        <f>Input!Q659</f>
        <v>0</v>
      </c>
      <c r="T659" s="1">
        <f>Input!R659</f>
        <v>0</v>
      </c>
    </row>
    <row r="660" spans="1:20" x14ac:dyDescent="0.45">
      <c r="A660">
        <f t="shared" si="21"/>
        <v>0</v>
      </c>
      <c r="B660">
        <f t="shared" si="22"/>
        <v>0</v>
      </c>
      <c r="C660">
        <f>Input!A660</f>
        <v>0</v>
      </c>
      <c r="D660">
        <f>Input!B660</f>
        <v>0</v>
      </c>
      <c r="E660">
        <f>Input!C660</f>
        <v>0</v>
      </c>
      <c r="F660">
        <f>Input!D660</f>
        <v>0</v>
      </c>
      <c r="G660">
        <f>Input!E660</f>
        <v>0</v>
      </c>
      <c r="H660">
        <f>Input!F660</f>
        <v>0</v>
      </c>
      <c r="I660">
        <f>Input!G660</f>
        <v>0</v>
      </c>
      <c r="J660">
        <f>Input!H660</f>
        <v>0</v>
      </c>
      <c r="K660">
        <f>Input!I660</f>
        <v>0</v>
      </c>
      <c r="L660">
        <f>Input!J660</f>
        <v>0</v>
      </c>
      <c r="M660">
        <f>Input!K660</f>
        <v>0</v>
      </c>
      <c r="N660" s="1">
        <f>Input!L660</f>
        <v>0</v>
      </c>
      <c r="O660" s="1">
        <f>Input!M660</f>
        <v>0</v>
      </c>
      <c r="P660" s="1">
        <f>Input!N660</f>
        <v>0</v>
      </c>
      <c r="Q660" s="1">
        <f>Input!O660</f>
        <v>0</v>
      </c>
      <c r="R660">
        <f>Input!P660</f>
        <v>0</v>
      </c>
      <c r="S660" s="1">
        <f>Input!Q660</f>
        <v>0</v>
      </c>
      <c r="T660" s="1">
        <f>Input!R660</f>
        <v>0</v>
      </c>
    </row>
    <row r="661" spans="1:20" x14ac:dyDescent="0.45">
      <c r="A661">
        <f t="shared" si="21"/>
        <v>0</v>
      </c>
      <c r="B661">
        <f t="shared" si="22"/>
        <v>0</v>
      </c>
      <c r="C661">
        <f>Input!A661</f>
        <v>0</v>
      </c>
      <c r="D661">
        <f>Input!B661</f>
        <v>0</v>
      </c>
      <c r="E661">
        <f>Input!C661</f>
        <v>0</v>
      </c>
      <c r="F661">
        <f>Input!D661</f>
        <v>0</v>
      </c>
      <c r="G661">
        <f>Input!E661</f>
        <v>0</v>
      </c>
      <c r="H661">
        <f>Input!F661</f>
        <v>0</v>
      </c>
      <c r="I661">
        <f>Input!G661</f>
        <v>0</v>
      </c>
      <c r="J661">
        <f>Input!H661</f>
        <v>0</v>
      </c>
      <c r="K661">
        <f>Input!I661</f>
        <v>0</v>
      </c>
      <c r="L661">
        <f>Input!J661</f>
        <v>0</v>
      </c>
      <c r="M661">
        <f>Input!K661</f>
        <v>0</v>
      </c>
      <c r="N661" s="1">
        <f>Input!L661</f>
        <v>0</v>
      </c>
      <c r="O661" s="1">
        <f>Input!M661</f>
        <v>0</v>
      </c>
      <c r="P661" s="1">
        <f>Input!N661</f>
        <v>0</v>
      </c>
      <c r="Q661" s="1">
        <f>Input!O661</f>
        <v>0</v>
      </c>
      <c r="R661">
        <f>Input!P661</f>
        <v>0</v>
      </c>
      <c r="S661" s="1">
        <f>Input!Q661</f>
        <v>0</v>
      </c>
      <c r="T661" s="1">
        <f>Input!R661</f>
        <v>0</v>
      </c>
    </row>
    <row r="662" spans="1:20" x14ac:dyDescent="0.45">
      <c r="A662">
        <f t="shared" si="21"/>
        <v>0</v>
      </c>
      <c r="B662">
        <f t="shared" si="22"/>
        <v>0</v>
      </c>
      <c r="C662">
        <f>Input!A662</f>
        <v>0</v>
      </c>
      <c r="D662">
        <f>Input!B662</f>
        <v>0</v>
      </c>
      <c r="E662">
        <f>Input!C662</f>
        <v>0</v>
      </c>
      <c r="F662">
        <f>Input!D662</f>
        <v>0</v>
      </c>
      <c r="G662">
        <f>Input!E662</f>
        <v>0</v>
      </c>
      <c r="H662">
        <f>Input!F662</f>
        <v>0</v>
      </c>
      <c r="I662">
        <f>Input!G662</f>
        <v>0</v>
      </c>
      <c r="J662">
        <f>Input!H662</f>
        <v>0</v>
      </c>
      <c r="K662">
        <f>Input!I662</f>
        <v>0</v>
      </c>
      <c r="L662">
        <f>Input!J662</f>
        <v>0</v>
      </c>
      <c r="M662">
        <f>Input!K662</f>
        <v>0</v>
      </c>
      <c r="N662" s="1">
        <f>Input!L662</f>
        <v>0</v>
      </c>
      <c r="O662" s="1">
        <f>Input!M662</f>
        <v>0</v>
      </c>
      <c r="P662" s="1">
        <f>Input!N662</f>
        <v>0</v>
      </c>
      <c r="Q662" s="1">
        <f>Input!O662</f>
        <v>0</v>
      </c>
      <c r="R662">
        <f>Input!P662</f>
        <v>0</v>
      </c>
      <c r="S662" s="1">
        <f>Input!Q662</f>
        <v>0</v>
      </c>
      <c r="T662" s="1">
        <f>Input!R662</f>
        <v>0</v>
      </c>
    </row>
    <row r="663" spans="1:20" x14ac:dyDescent="0.45">
      <c r="A663">
        <f t="shared" si="21"/>
        <v>0</v>
      </c>
      <c r="B663">
        <f t="shared" si="22"/>
        <v>0</v>
      </c>
      <c r="C663">
        <f>Input!A663</f>
        <v>0</v>
      </c>
      <c r="D663">
        <f>Input!B663</f>
        <v>0</v>
      </c>
      <c r="E663">
        <f>Input!C663</f>
        <v>0</v>
      </c>
      <c r="F663">
        <f>Input!D663</f>
        <v>0</v>
      </c>
      <c r="G663">
        <f>Input!E663</f>
        <v>0</v>
      </c>
      <c r="H663">
        <f>Input!F663</f>
        <v>0</v>
      </c>
      <c r="I663">
        <f>Input!G663</f>
        <v>0</v>
      </c>
      <c r="J663">
        <f>Input!H663</f>
        <v>0</v>
      </c>
      <c r="K663">
        <f>Input!I663</f>
        <v>0</v>
      </c>
      <c r="L663">
        <f>Input!J663</f>
        <v>0</v>
      </c>
      <c r="M663">
        <f>Input!K663</f>
        <v>0</v>
      </c>
      <c r="N663" s="1">
        <f>Input!L663</f>
        <v>0</v>
      </c>
      <c r="O663" s="1">
        <f>Input!M663</f>
        <v>0</v>
      </c>
      <c r="P663" s="1">
        <f>Input!N663</f>
        <v>0</v>
      </c>
      <c r="Q663" s="1">
        <f>Input!O663</f>
        <v>0</v>
      </c>
      <c r="R663">
        <f>Input!P663</f>
        <v>0</v>
      </c>
      <c r="S663" s="1">
        <f>Input!Q663</f>
        <v>0</v>
      </c>
      <c r="T663" s="1">
        <f>Input!R663</f>
        <v>0</v>
      </c>
    </row>
    <row r="664" spans="1:20" x14ac:dyDescent="0.45">
      <c r="A664">
        <f t="shared" si="21"/>
        <v>0</v>
      </c>
      <c r="B664">
        <f t="shared" si="22"/>
        <v>0</v>
      </c>
      <c r="C664">
        <f>Input!A664</f>
        <v>0</v>
      </c>
      <c r="D664">
        <f>Input!B664</f>
        <v>0</v>
      </c>
      <c r="E664">
        <f>Input!C664</f>
        <v>0</v>
      </c>
      <c r="F664">
        <f>Input!D664</f>
        <v>0</v>
      </c>
      <c r="G664">
        <f>Input!E664</f>
        <v>0</v>
      </c>
      <c r="H664">
        <f>Input!F664</f>
        <v>0</v>
      </c>
      <c r="I664">
        <f>Input!G664</f>
        <v>0</v>
      </c>
      <c r="J664">
        <f>Input!H664</f>
        <v>0</v>
      </c>
      <c r="K664">
        <f>Input!I664</f>
        <v>0</v>
      </c>
      <c r="L664">
        <f>Input!J664</f>
        <v>0</v>
      </c>
      <c r="M664">
        <f>Input!K664</f>
        <v>0</v>
      </c>
      <c r="N664" s="1">
        <f>Input!L664</f>
        <v>0</v>
      </c>
      <c r="O664" s="1">
        <f>Input!M664</f>
        <v>0</v>
      </c>
      <c r="P664" s="1">
        <f>Input!N664</f>
        <v>0</v>
      </c>
      <c r="Q664" s="1">
        <f>Input!O664</f>
        <v>0</v>
      </c>
      <c r="R664">
        <f>Input!P664</f>
        <v>0</v>
      </c>
      <c r="S664" s="1">
        <f>Input!Q664</f>
        <v>0</v>
      </c>
      <c r="T664" s="1">
        <f>Input!R664</f>
        <v>0</v>
      </c>
    </row>
    <row r="665" spans="1:20" x14ac:dyDescent="0.45">
      <c r="A665">
        <f t="shared" si="21"/>
        <v>0</v>
      </c>
      <c r="B665">
        <f t="shared" si="22"/>
        <v>0</v>
      </c>
      <c r="C665">
        <f>Input!A665</f>
        <v>0</v>
      </c>
      <c r="D665">
        <f>Input!B665</f>
        <v>0</v>
      </c>
      <c r="E665">
        <f>Input!C665</f>
        <v>0</v>
      </c>
      <c r="F665">
        <f>Input!D665</f>
        <v>0</v>
      </c>
      <c r="G665">
        <f>Input!E665</f>
        <v>0</v>
      </c>
      <c r="H665">
        <f>Input!F665</f>
        <v>0</v>
      </c>
      <c r="I665">
        <f>Input!G665</f>
        <v>0</v>
      </c>
      <c r="J665">
        <f>Input!H665</f>
        <v>0</v>
      </c>
      <c r="K665">
        <f>Input!I665</f>
        <v>0</v>
      </c>
      <c r="L665">
        <f>Input!J665</f>
        <v>0</v>
      </c>
      <c r="M665">
        <f>Input!K665</f>
        <v>0</v>
      </c>
      <c r="N665" s="1">
        <f>Input!L665</f>
        <v>0</v>
      </c>
      <c r="O665" s="1">
        <f>Input!M665</f>
        <v>0</v>
      </c>
      <c r="P665" s="1">
        <f>Input!N665</f>
        <v>0</v>
      </c>
      <c r="Q665" s="1">
        <f>Input!O665</f>
        <v>0</v>
      </c>
      <c r="R665">
        <f>Input!P665</f>
        <v>0</v>
      </c>
      <c r="S665" s="1">
        <f>Input!Q665</f>
        <v>0</v>
      </c>
      <c r="T665" s="1">
        <f>Input!R665</f>
        <v>0</v>
      </c>
    </row>
    <row r="666" spans="1:20" x14ac:dyDescent="0.45">
      <c r="A666">
        <f t="shared" si="21"/>
        <v>0</v>
      </c>
      <c r="B666">
        <f t="shared" si="22"/>
        <v>0</v>
      </c>
      <c r="C666">
        <f>Input!A666</f>
        <v>0</v>
      </c>
      <c r="D666">
        <f>Input!B666</f>
        <v>0</v>
      </c>
      <c r="E666">
        <f>Input!C666</f>
        <v>0</v>
      </c>
      <c r="F666">
        <f>Input!D666</f>
        <v>0</v>
      </c>
      <c r="G666">
        <f>Input!E666</f>
        <v>0</v>
      </c>
      <c r="H666">
        <f>Input!F666</f>
        <v>0</v>
      </c>
      <c r="I666">
        <f>Input!G666</f>
        <v>0</v>
      </c>
      <c r="J666">
        <f>Input!H666</f>
        <v>0</v>
      </c>
      <c r="K666">
        <f>Input!I666</f>
        <v>0</v>
      </c>
      <c r="L666">
        <f>Input!J666</f>
        <v>0</v>
      </c>
      <c r="M666">
        <f>Input!K666</f>
        <v>0</v>
      </c>
      <c r="N666" s="1">
        <f>Input!L666</f>
        <v>0</v>
      </c>
      <c r="O666" s="1">
        <f>Input!M666</f>
        <v>0</v>
      </c>
      <c r="P666" s="1">
        <f>Input!N666</f>
        <v>0</v>
      </c>
      <c r="Q666" s="1">
        <f>Input!O666</f>
        <v>0</v>
      </c>
      <c r="R666">
        <f>Input!P666</f>
        <v>0</v>
      </c>
      <c r="S666" s="1">
        <f>Input!Q666</f>
        <v>0</v>
      </c>
      <c r="T666" s="1">
        <f>Input!R666</f>
        <v>0</v>
      </c>
    </row>
    <row r="667" spans="1:20" x14ac:dyDescent="0.45">
      <c r="A667">
        <f t="shared" si="21"/>
        <v>0</v>
      </c>
      <c r="B667">
        <f t="shared" si="22"/>
        <v>0</v>
      </c>
      <c r="C667">
        <f>Input!A667</f>
        <v>0</v>
      </c>
      <c r="D667">
        <f>Input!B667</f>
        <v>0</v>
      </c>
      <c r="E667">
        <f>Input!C667</f>
        <v>0</v>
      </c>
      <c r="F667">
        <f>Input!D667</f>
        <v>0</v>
      </c>
      <c r="G667">
        <f>Input!E667</f>
        <v>0</v>
      </c>
      <c r="H667">
        <f>Input!F667</f>
        <v>0</v>
      </c>
      <c r="I667">
        <f>Input!G667</f>
        <v>0</v>
      </c>
      <c r="J667">
        <f>Input!H667</f>
        <v>0</v>
      </c>
      <c r="K667">
        <f>Input!I667</f>
        <v>0</v>
      </c>
      <c r="L667">
        <f>Input!J667</f>
        <v>0</v>
      </c>
      <c r="M667">
        <f>Input!K667</f>
        <v>0</v>
      </c>
      <c r="N667" s="1">
        <f>Input!L667</f>
        <v>0</v>
      </c>
      <c r="O667" s="1">
        <f>Input!M667</f>
        <v>0</v>
      </c>
      <c r="P667" s="1">
        <f>Input!N667</f>
        <v>0</v>
      </c>
      <c r="Q667" s="1">
        <f>Input!O667</f>
        <v>0</v>
      </c>
      <c r="R667">
        <f>Input!P667</f>
        <v>0</v>
      </c>
      <c r="S667" s="1">
        <f>Input!Q667</f>
        <v>0</v>
      </c>
      <c r="T667" s="1">
        <f>Input!R667</f>
        <v>0</v>
      </c>
    </row>
    <row r="668" spans="1:20" x14ac:dyDescent="0.45">
      <c r="A668">
        <f t="shared" si="21"/>
        <v>0</v>
      </c>
      <c r="B668">
        <f t="shared" si="22"/>
        <v>0</v>
      </c>
      <c r="C668">
        <f>Input!A668</f>
        <v>0</v>
      </c>
      <c r="D668">
        <f>Input!B668</f>
        <v>0</v>
      </c>
      <c r="E668">
        <f>Input!C668</f>
        <v>0</v>
      </c>
      <c r="F668">
        <f>Input!D668</f>
        <v>0</v>
      </c>
      <c r="G668">
        <f>Input!E668</f>
        <v>0</v>
      </c>
      <c r="H668">
        <f>Input!F668</f>
        <v>0</v>
      </c>
      <c r="I668">
        <f>Input!G668</f>
        <v>0</v>
      </c>
      <c r="J668">
        <f>Input!H668</f>
        <v>0</v>
      </c>
      <c r="K668">
        <f>Input!I668</f>
        <v>0</v>
      </c>
      <c r="L668">
        <f>Input!J668</f>
        <v>0</v>
      </c>
      <c r="M668">
        <f>Input!K668</f>
        <v>0</v>
      </c>
      <c r="N668" s="1">
        <f>Input!L668</f>
        <v>0</v>
      </c>
      <c r="O668" s="1">
        <f>Input!M668</f>
        <v>0</v>
      </c>
      <c r="P668" s="1">
        <f>Input!N668</f>
        <v>0</v>
      </c>
      <c r="Q668" s="1">
        <f>Input!O668</f>
        <v>0</v>
      </c>
      <c r="R668">
        <f>Input!P668</f>
        <v>0</v>
      </c>
      <c r="S668" s="1">
        <f>Input!Q668</f>
        <v>0</v>
      </c>
      <c r="T668" s="1">
        <f>Input!R668</f>
        <v>0</v>
      </c>
    </row>
    <row r="669" spans="1:20" x14ac:dyDescent="0.45">
      <c r="A669">
        <f t="shared" si="21"/>
        <v>0</v>
      </c>
      <c r="B669">
        <f t="shared" si="22"/>
        <v>0</v>
      </c>
      <c r="C669">
        <f>Input!A669</f>
        <v>0</v>
      </c>
      <c r="D669">
        <f>Input!B669</f>
        <v>0</v>
      </c>
      <c r="E669">
        <f>Input!C669</f>
        <v>0</v>
      </c>
      <c r="F669">
        <f>Input!D669</f>
        <v>0</v>
      </c>
      <c r="G669">
        <f>Input!E669</f>
        <v>0</v>
      </c>
      <c r="H669">
        <f>Input!F669</f>
        <v>0</v>
      </c>
      <c r="I669">
        <f>Input!G669</f>
        <v>0</v>
      </c>
      <c r="J669">
        <f>Input!H669</f>
        <v>0</v>
      </c>
      <c r="K669">
        <f>Input!I669</f>
        <v>0</v>
      </c>
      <c r="L669">
        <f>Input!J669</f>
        <v>0</v>
      </c>
      <c r="M669">
        <f>Input!K669</f>
        <v>0</v>
      </c>
      <c r="N669" s="1">
        <f>Input!L669</f>
        <v>0</v>
      </c>
      <c r="O669" s="1">
        <f>Input!M669</f>
        <v>0</v>
      </c>
      <c r="P669" s="1">
        <f>Input!N669</f>
        <v>0</v>
      </c>
      <c r="Q669" s="1">
        <f>Input!O669</f>
        <v>0</v>
      </c>
      <c r="R669">
        <f>Input!P669</f>
        <v>0</v>
      </c>
      <c r="S669" s="1">
        <f>Input!Q669</f>
        <v>0</v>
      </c>
      <c r="T669" s="1">
        <f>Input!R669</f>
        <v>0</v>
      </c>
    </row>
    <row r="670" spans="1:20" x14ac:dyDescent="0.45">
      <c r="A670">
        <f t="shared" si="21"/>
        <v>0</v>
      </c>
      <c r="B670">
        <f t="shared" si="22"/>
        <v>0</v>
      </c>
      <c r="C670">
        <f>Input!A670</f>
        <v>0</v>
      </c>
      <c r="D670">
        <f>Input!B670</f>
        <v>0</v>
      </c>
      <c r="E670">
        <f>Input!C670</f>
        <v>0</v>
      </c>
      <c r="F670">
        <f>Input!D670</f>
        <v>0</v>
      </c>
      <c r="G670">
        <f>Input!E670</f>
        <v>0</v>
      </c>
      <c r="H670">
        <f>Input!F670</f>
        <v>0</v>
      </c>
      <c r="I670">
        <f>Input!G670</f>
        <v>0</v>
      </c>
      <c r="J670">
        <f>Input!H670</f>
        <v>0</v>
      </c>
      <c r="K670">
        <f>Input!I670</f>
        <v>0</v>
      </c>
      <c r="L670">
        <f>Input!J670</f>
        <v>0</v>
      </c>
      <c r="M670">
        <f>Input!K670</f>
        <v>0</v>
      </c>
      <c r="N670" s="1">
        <f>Input!L670</f>
        <v>0</v>
      </c>
      <c r="O670" s="1">
        <f>Input!M670</f>
        <v>0</v>
      </c>
      <c r="P670" s="1">
        <f>Input!N670</f>
        <v>0</v>
      </c>
      <c r="Q670" s="1">
        <f>Input!O670</f>
        <v>0</v>
      </c>
      <c r="R670">
        <f>Input!P670</f>
        <v>0</v>
      </c>
      <c r="S670" s="1">
        <f>Input!Q670</f>
        <v>0</v>
      </c>
      <c r="T670" s="1">
        <f>Input!R670</f>
        <v>0</v>
      </c>
    </row>
    <row r="671" spans="1:20" x14ac:dyDescent="0.45">
      <c r="A671">
        <f t="shared" si="21"/>
        <v>0</v>
      </c>
      <c r="B671">
        <f t="shared" si="22"/>
        <v>0</v>
      </c>
      <c r="C671">
        <f>Input!A671</f>
        <v>0</v>
      </c>
      <c r="D671">
        <f>Input!B671</f>
        <v>0</v>
      </c>
      <c r="E671">
        <f>Input!C671</f>
        <v>0</v>
      </c>
      <c r="F671">
        <f>Input!D671</f>
        <v>0</v>
      </c>
      <c r="G671">
        <f>Input!E671</f>
        <v>0</v>
      </c>
      <c r="H671">
        <f>Input!F671</f>
        <v>0</v>
      </c>
      <c r="I671">
        <f>Input!G671</f>
        <v>0</v>
      </c>
      <c r="J671">
        <f>Input!H671</f>
        <v>0</v>
      </c>
      <c r="K671">
        <f>Input!I671</f>
        <v>0</v>
      </c>
      <c r="L671">
        <f>Input!J671</f>
        <v>0</v>
      </c>
      <c r="M671">
        <f>Input!K671</f>
        <v>0</v>
      </c>
      <c r="N671" s="1">
        <f>Input!L671</f>
        <v>0</v>
      </c>
      <c r="O671" s="1">
        <f>Input!M671</f>
        <v>0</v>
      </c>
      <c r="P671" s="1">
        <f>Input!N671</f>
        <v>0</v>
      </c>
      <c r="Q671" s="1">
        <f>Input!O671</f>
        <v>0</v>
      </c>
      <c r="R671">
        <f>Input!P671</f>
        <v>0</v>
      </c>
      <c r="S671" s="1">
        <f>Input!Q671</f>
        <v>0</v>
      </c>
      <c r="T671" s="1">
        <f>Input!R671</f>
        <v>0</v>
      </c>
    </row>
    <row r="672" spans="1:20" x14ac:dyDescent="0.45">
      <c r="A672">
        <f t="shared" si="21"/>
        <v>0</v>
      </c>
      <c r="B672">
        <f t="shared" si="22"/>
        <v>0</v>
      </c>
      <c r="C672">
        <f>Input!A672</f>
        <v>0</v>
      </c>
      <c r="D672">
        <f>Input!B672</f>
        <v>0</v>
      </c>
      <c r="E672">
        <f>Input!C672</f>
        <v>0</v>
      </c>
      <c r="F672">
        <f>Input!D672</f>
        <v>0</v>
      </c>
      <c r="G672">
        <f>Input!E672</f>
        <v>0</v>
      </c>
      <c r="H672">
        <f>Input!F672</f>
        <v>0</v>
      </c>
      <c r="I672">
        <f>Input!G672</f>
        <v>0</v>
      </c>
      <c r="J672">
        <f>Input!H672</f>
        <v>0</v>
      </c>
      <c r="K672">
        <f>Input!I672</f>
        <v>0</v>
      </c>
      <c r="L672">
        <f>Input!J672</f>
        <v>0</v>
      </c>
      <c r="M672">
        <f>Input!K672</f>
        <v>0</v>
      </c>
      <c r="N672" s="1">
        <f>Input!L672</f>
        <v>0</v>
      </c>
      <c r="O672" s="1">
        <f>Input!M672</f>
        <v>0</v>
      </c>
      <c r="P672" s="1">
        <f>Input!N672</f>
        <v>0</v>
      </c>
      <c r="Q672" s="1">
        <f>Input!O672</f>
        <v>0</v>
      </c>
      <c r="R672">
        <f>Input!P672</f>
        <v>0</v>
      </c>
      <c r="S672" s="1">
        <f>Input!Q672</f>
        <v>0</v>
      </c>
      <c r="T672" s="1">
        <f>Input!R672</f>
        <v>0</v>
      </c>
    </row>
    <row r="673" spans="1:20" x14ac:dyDescent="0.45">
      <c r="A673">
        <f t="shared" si="21"/>
        <v>0</v>
      </c>
      <c r="B673">
        <f t="shared" si="22"/>
        <v>0</v>
      </c>
      <c r="C673">
        <f>Input!A673</f>
        <v>0</v>
      </c>
      <c r="D673">
        <f>Input!B673</f>
        <v>0</v>
      </c>
      <c r="E673">
        <f>Input!C673</f>
        <v>0</v>
      </c>
      <c r="F673">
        <f>Input!D673</f>
        <v>0</v>
      </c>
      <c r="G673">
        <f>Input!E673</f>
        <v>0</v>
      </c>
      <c r="H673">
        <f>Input!F673</f>
        <v>0</v>
      </c>
      <c r="I673">
        <f>Input!G673</f>
        <v>0</v>
      </c>
      <c r="J673">
        <f>Input!H673</f>
        <v>0</v>
      </c>
      <c r="K673">
        <f>Input!I673</f>
        <v>0</v>
      </c>
      <c r="L673">
        <f>Input!J673</f>
        <v>0</v>
      </c>
      <c r="M673">
        <f>Input!K673</f>
        <v>0</v>
      </c>
      <c r="N673" s="1">
        <f>Input!L673</f>
        <v>0</v>
      </c>
      <c r="O673" s="1">
        <f>Input!M673</f>
        <v>0</v>
      </c>
      <c r="P673" s="1">
        <f>Input!N673</f>
        <v>0</v>
      </c>
      <c r="Q673" s="1">
        <f>Input!O673</f>
        <v>0</v>
      </c>
      <c r="R673">
        <f>Input!P673</f>
        <v>0</v>
      </c>
      <c r="S673" s="1">
        <f>Input!Q673</f>
        <v>0</v>
      </c>
      <c r="T673" s="1">
        <f>Input!R673</f>
        <v>0</v>
      </c>
    </row>
    <row r="674" spans="1:20" x14ac:dyDescent="0.45">
      <c r="A674">
        <f t="shared" si="21"/>
        <v>0</v>
      </c>
      <c r="B674">
        <f t="shared" si="22"/>
        <v>0</v>
      </c>
      <c r="C674">
        <f>Input!A674</f>
        <v>0</v>
      </c>
      <c r="D674">
        <f>Input!B674</f>
        <v>0</v>
      </c>
      <c r="E674">
        <f>Input!C674</f>
        <v>0</v>
      </c>
      <c r="F674">
        <f>Input!D674</f>
        <v>0</v>
      </c>
      <c r="G674">
        <f>Input!E674</f>
        <v>0</v>
      </c>
      <c r="H674">
        <f>Input!F674</f>
        <v>0</v>
      </c>
      <c r="I674">
        <f>Input!G674</f>
        <v>0</v>
      </c>
      <c r="J674">
        <f>Input!H674</f>
        <v>0</v>
      </c>
      <c r="K674">
        <f>Input!I674</f>
        <v>0</v>
      </c>
      <c r="L674">
        <f>Input!J674</f>
        <v>0</v>
      </c>
      <c r="M674">
        <f>Input!K674</f>
        <v>0</v>
      </c>
      <c r="N674" s="1">
        <f>Input!L674</f>
        <v>0</v>
      </c>
      <c r="O674" s="1">
        <f>Input!M674</f>
        <v>0</v>
      </c>
      <c r="P674" s="1">
        <f>Input!N674</f>
        <v>0</v>
      </c>
      <c r="Q674" s="1">
        <f>Input!O674</f>
        <v>0</v>
      </c>
      <c r="R674">
        <f>Input!P674</f>
        <v>0</v>
      </c>
      <c r="S674" s="1">
        <f>Input!Q674</f>
        <v>0</v>
      </c>
      <c r="T674" s="1">
        <f>Input!R674</f>
        <v>0</v>
      </c>
    </row>
    <row r="675" spans="1:20" x14ac:dyDescent="0.45">
      <c r="A675">
        <f t="shared" si="21"/>
        <v>0</v>
      </c>
      <c r="B675">
        <f t="shared" si="22"/>
        <v>0</v>
      </c>
      <c r="C675">
        <f>Input!A675</f>
        <v>0</v>
      </c>
      <c r="D675">
        <f>Input!B675</f>
        <v>0</v>
      </c>
      <c r="E675">
        <f>Input!C675</f>
        <v>0</v>
      </c>
      <c r="F675">
        <f>Input!D675</f>
        <v>0</v>
      </c>
      <c r="G675">
        <f>Input!E675</f>
        <v>0</v>
      </c>
      <c r="H675">
        <f>Input!F675</f>
        <v>0</v>
      </c>
      <c r="I675">
        <f>Input!G675</f>
        <v>0</v>
      </c>
      <c r="J675">
        <f>Input!H675</f>
        <v>0</v>
      </c>
      <c r="K675">
        <f>Input!I675</f>
        <v>0</v>
      </c>
      <c r="L675">
        <f>Input!J675</f>
        <v>0</v>
      </c>
      <c r="M675">
        <f>Input!K675</f>
        <v>0</v>
      </c>
      <c r="N675" s="1">
        <f>Input!L675</f>
        <v>0</v>
      </c>
      <c r="O675" s="1">
        <f>Input!M675</f>
        <v>0</v>
      </c>
      <c r="P675" s="1">
        <f>Input!N675</f>
        <v>0</v>
      </c>
      <c r="Q675" s="1">
        <f>Input!O675</f>
        <v>0</v>
      </c>
      <c r="R675">
        <f>Input!P675</f>
        <v>0</v>
      </c>
      <c r="S675" s="1">
        <f>Input!Q675</f>
        <v>0</v>
      </c>
      <c r="T675" s="1">
        <f>Input!R675</f>
        <v>0</v>
      </c>
    </row>
    <row r="676" spans="1:20" x14ac:dyDescent="0.45">
      <c r="A676">
        <f t="shared" si="21"/>
        <v>0</v>
      </c>
      <c r="B676">
        <f t="shared" si="22"/>
        <v>0</v>
      </c>
      <c r="C676">
        <f>Input!A676</f>
        <v>0</v>
      </c>
      <c r="D676">
        <f>Input!B676</f>
        <v>0</v>
      </c>
      <c r="E676">
        <f>Input!C676</f>
        <v>0</v>
      </c>
      <c r="F676">
        <f>Input!D676</f>
        <v>0</v>
      </c>
      <c r="G676">
        <f>Input!E676</f>
        <v>0</v>
      </c>
      <c r="H676">
        <f>Input!F676</f>
        <v>0</v>
      </c>
      <c r="I676">
        <f>Input!G676</f>
        <v>0</v>
      </c>
      <c r="J676">
        <f>Input!H676</f>
        <v>0</v>
      </c>
      <c r="K676">
        <f>Input!I676</f>
        <v>0</v>
      </c>
      <c r="L676">
        <f>Input!J676</f>
        <v>0</v>
      </c>
      <c r="M676">
        <f>Input!K676</f>
        <v>0</v>
      </c>
      <c r="N676" s="1">
        <f>Input!L676</f>
        <v>0</v>
      </c>
      <c r="O676" s="1">
        <f>Input!M676</f>
        <v>0</v>
      </c>
      <c r="P676" s="1">
        <f>Input!N676</f>
        <v>0</v>
      </c>
      <c r="Q676" s="1">
        <f>Input!O676</f>
        <v>0</v>
      </c>
      <c r="R676">
        <f>Input!P676</f>
        <v>0</v>
      </c>
      <c r="S676" s="1">
        <f>Input!Q676</f>
        <v>0</v>
      </c>
      <c r="T676" s="1">
        <f>Input!R676</f>
        <v>0</v>
      </c>
    </row>
    <row r="677" spans="1:20" x14ac:dyDescent="0.45">
      <c r="A677">
        <f t="shared" si="21"/>
        <v>0</v>
      </c>
      <c r="B677">
        <f t="shared" si="22"/>
        <v>0</v>
      </c>
      <c r="C677">
        <f>Input!A677</f>
        <v>0</v>
      </c>
      <c r="D677">
        <f>Input!B677</f>
        <v>0</v>
      </c>
      <c r="E677">
        <f>Input!C677</f>
        <v>0</v>
      </c>
      <c r="F677">
        <f>Input!D677</f>
        <v>0</v>
      </c>
      <c r="G677">
        <f>Input!E677</f>
        <v>0</v>
      </c>
      <c r="H677">
        <f>Input!F677</f>
        <v>0</v>
      </c>
      <c r="I677">
        <f>Input!G677</f>
        <v>0</v>
      </c>
      <c r="J677">
        <f>Input!H677</f>
        <v>0</v>
      </c>
      <c r="K677">
        <f>Input!I677</f>
        <v>0</v>
      </c>
      <c r="L677">
        <f>Input!J677</f>
        <v>0</v>
      </c>
      <c r="M677">
        <f>Input!K677</f>
        <v>0</v>
      </c>
      <c r="N677" s="1">
        <f>Input!L677</f>
        <v>0</v>
      </c>
      <c r="O677" s="1">
        <f>Input!M677</f>
        <v>0</v>
      </c>
      <c r="P677" s="1">
        <f>Input!N677</f>
        <v>0</v>
      </c>
      <c r="Q677" s="1">
        <f>Input!O677</f>
        <v>0</v>
      </c>
      <c r="R677">
        <f>Input!P677</f>
        <v>0</v>
      </c>
      <c r="S677" s="1">
        <f>Input!Q677</f>
        <v>0</v>
      </c>
      <c r="T677" s="1">
        <f>Input!R677</f>
        <v>0</v>
      </c>
    </row>
    <row r="678" spans="1:20" x14ac:dyDescent="0.45">
      <c r="A678">
        <f t="shared" si="21"/>
        <v>0</v>
      </c>
      <c r="B678">
        <f t="shared" si="22"/>
        <v>0</v>
      </c>
      <c r="C678">
        <f>Input!A678</f>
        <v>0</v>
      </c>
      <c r="D678">
        <f>Input!B678</f>
        <v>0</v>
      </c>
      <c r="E678">
        <f>Input!C678</f>
        <v>0</v>
      </c>
      <c r="F678">
        <f>Input!D678</f>
        <v>0</v>
      </c>
      <c r="G678">
        <f>Input!E678</f>
        <v>0</v>
      </c>
      <c r="H678">
        <f>Input!F678</f>
        <v>0</v>
      </c>
      <c r="I678">
        <f>Input!G678</f>
        <v>0</v>
      </c>
      <c r="J678">
        <f>Input!H678</f>
        <v>0</v>
      </c>
      <c r="K678">
        <f>Input!I678</f>
        <v>0</v>
      </c>
      <c r="L678">
        <f>Input!J678</f>
        <v>0</v>
      </c>
      <c r="M678">
        <f>Input!K678</f>
        <v>0</v>
      </c>
      <c r="N678" s="1">
        <f>Input!L678</f>
        <v>0</v>
      </c>
      <c r="O678" s="1">
        <f>Input!M678</f>
        <v>0</v>
      </c>
      <c r="P678" s="1">
        <f>Input!N678</f>
        <v>0</v>
      </c>
      <c r="Q678" s="1">
        <f>Input!O678</f>
        <v>0</v>
      </c>
      <c r="R678">
        <f>Input!P678</f>
        <v>0</v>
      </c>
      <c r="S678" s="1">
        <f>Input!Q678</f>
        <v>0</v>
      </c>
      <c r="T678" s="1">
        <f>Input!R678</f>
        <v>0</v>
      </c>
    </row>
    <row r="679" spans="1:20" x14ac:dyDescent="0.45">
      <c r="A679">
        <f t="shared" si="21"/>
        <v>0</v>
      </c>
      <c r="B679">
        <f t="shared" si="22"/>
        <v>0</v>
      </c>
      <c r="C679">
        <f>Input!A679</f>
        <v>0</v>
      </c>
      <c r="D679">
        <f>Input!B679</f>
        <v>0</v>
      </c>
      <c r="E679">
        <f>Input!C679</f>
        <v>0</v>
      </c>
      <c r="F679">
        <f>Input!D679</f>
        <v>0</v>
      </c>
      <c r="G679">
        <f>Input!E679</f>
        <v>0</v>
      </c>
      <c r="H679">
        <f>Input!F679</f>
        <v>0</v>
      </c>
      <c r="I679">
        <f>Input!G679</f>
        <v>0</v>
      </c>
      <c r="J679">
        <f>Input!H679</f>
        <v>0</v>
      </c>
      <c r="K679">
        <f>Input!I679</f>
        <v>0</v>
      </c>
      <c r="L679">
        <f>Input!J679</f>
        <v>0</v>
      </c>
      <c r="M679">
        <f>Input!K679</f>
        <v>0</v>
      </c>
      <c r="N679" s="1">
        <f>Input!L679</f>
        <v>0</v>
      </c>
      <c r="O679" s="1">
        <f>Input!M679</f>
        <v>0</v>
      </c>
      <c r="P679" s="1">
        <f>Input!N679</f>
        <v>0</v>
      </c>
      <c r="Q679" s="1">
        <f>Input!O679</f>
        <v>0</v>
      </c>
      <c r="R679">
        <f>Input!P679</f>
        <v>0</v>
      </c>
      <c r="S679" s="1">
        <f>Input!Q679</f>
        <v>0</v>
      </c>
      <c r="T679" s="1">
        <f>Input!R679</f>
        <v>0</v>
      </c>
    </row>
    <row r="680" spans="1:20" x14ac:dyDescent="0.45">
      <c r="A680">
        <f t="shared" si="21"/>
        <v>0</v>
      </c>
      <c r="B680">
        <f t="shared" si="22"/>
        <v>0</v>
      </c>
      <c r="C680">
        <f>Input!A680</f>
        <v>0</v>
      </c>
      <c r="D680">
        <f>Input!B680</f>
        <v>0</v>
      </c>
      <c r="E680">
        <f>Input!C680</f>
        <v>0</v>
      </c>
      <c r="F680">
        <f>Input!D680</f>
        <v>0</v>
      </c>
      <c r="G680">
        <f>Input!E680</f>
        <v>0</v>
      </c>
      <c r="H680">
        <f>Input!F680</f>
        <v>0</v>
      </c>
      <c r="I680">
        <f>Input!G680</f>
        <v>0</v>
      </c>
      <c r="J680">
        <f>Input!H680</f>
        <v>0</v>
      </c>
      <c r="K680">
        <f>Input!I680</f>
        <v>0</v>
      </c>
      <c r="L680">
        <f>Input!J680</f>
        <v>0</v>
      </c>
      <c r="M680">
        <f>Input!K680</f>
        <v>0</v>
      </c>
      <c r="N680" s="1">
        <f>Input!L680</f>
        <v>0</v>
      </c>
      <c r="O680" s="1">
        <f>Input!M680</f>
        <v>0</v>
      </c>
      <c r="P680" s="1">
        <f>Input!N680</f>
        <v>0</v>
      </c>
      <c r="Q680" s="1">
        <f>Input!O680</f>
        <v>0</v>
      </c>
      <c r="R680">
        <f>Input!P680</f>
        <v>0</v>
      </c>
      <c r="S680" s="1">
        <f>Input!Q680</f>
        <v>0</v>
      </c>
      <c r="T680" s="1">
        <f>Input!R680</f>
        <v>0</v>
      </c>
    </row>
    <row r="681" spans="1:20" x14ac:dyDescent="0.45">
      <c r="A681">
        <f t="shared" si="21"/>
        <v>0</v>
      </c>
      <c r="B681">
        <f t="shared" si="22"/>
        <v>0</v>
      </c>
      <c r="C681">
        <f>Input!A681</f>
        <v>0</v>
      </c>
      <c r="D681">
        <f>Input!B681</f>
        <v>0</v>
      </c>
      <c r="E681">
        <f>Input!C681</f>
        <v>0</v>
      </c>
      <c r="F681">
        <f>Input!D681</f>
        <v>0</v>
      </c>
      <c r="G681">
        <f>Input!E681</f>
        <v>0</v>
      </c>
      <c r="H681">
        <f>Input!F681</f>
        <v>0</v>
      </c>
      <c r="I681">
        <f>Input!G681</f>
        <v>0</v>
      </c>
      <c r="J681">
        <f>Input!H681</f>
        <v>0</v>
      </c>
      <c r="K681">
        <f>Input!I681</f>
        <v>0</v>
      </c>
      <c r="L681">
        <f>Input!J681</f>
        <v>0</v>
      </c>
      <c r="M681">
        <f>Input!K681</f>
        <v>0</v>
      </c>
      <c r="N681" s="1">
        <f>Input!L681</f>
        <v>0</v>
      </c>
      <c r="O681" s="1">
        <f>Input!M681</f>
        <v>0</v>
      </c>
      <c r="P681" s="1">
        <f>Input!N681</f>
        <v>0</v>
      </c>
      <c r="Q681" s="1">
        <f>Input!O681</f>
        <v>0</v>
      </c>
      <c r="R681">
        <f>Input!P681</f>
        <v>0</v>
      </c>
      <c r="S681" s="1">
        <f>Input!Q681</f>
        <v>0</v>
      </c>
      <c r="T681" s="1">
        <f>Input!R681</f>
        <v>0</v>
      </c>
    </row>
    <row r="682" spans="1:20" x14ac:dyDescent="0.45">
      <c r="A682">
        <f t="shared" si="21"/>
        <v>0</v>
      </c>
      <c r="B682">
        <f t="shared" si="22"/>
        <v>0</v>
      </c>
      <c r="C682">
        <f>Input!A682</f>
        <v>0</v>
      </c>
      <c r="D682">
        <f>Input!B682</f>
        <v>0</v>
      </c>
      <c r="E682">
        <f>Input!C682</f>
        <v>0</v>
      </c>
      <c r="F682">
        <f>Input!D682</f>
        <v>0</v>
      </c>
      <c r="G682">
        <f>Input!E682</f>
        <v>0</v>
      </c>
      <c r="H682">
        <f>Input!F682</f>
        <v>0</v>
      </c>
      <c r="I682">
        <f>Input!G682</f>
        <v>0</v>
      </c>
      <c r="J682">
        <f>Input!H682</f>
        <v>0</v>
      </c>
      <c r="K682">
        <f>Input!I682</f>
        <v>0</v>
      </c>
      <c r="L682">
        <f>Input!J682</f>
        <v>0</v>
      </c>
      <c r="M682">
        <f>Input!K682</f>
        <v>0</v>
      </c>
      <c r="N682" s="1">
        <f>Input!L682</f>
        <v>0</v>
      </c>
      <c r="O682" s="1">
        <f>Input!M682</f>
        <v>0</v>
      </c>
      <c r="P682" s="1">
        <f>Input!N682</f>
        <v>0</v>
      </c>
      <c r="Q682" s="1">
        <f>Input!O682</f>
        <v>0</v>
      </c>
      <c r="R682">
        <f>Input!P682</f>
        <v>0</v>
      </c>
      <c r="S682" s="1">
        <f>Input!Q682</f>
        <v>0</v>
      </c>
      <c r="T682" s="1">
        <f>Input!R682</f>
        <v>0</v>
      </c>
    </row>
    <row r="683" spans="1:20" x14ac:dyDescent="0.45">
      <c r="A683">
        <f t="shared" si="21"/>
        <v>0</v>
      </c>
      <c r="B683">
        <f t="shared" si="22"/>
        <v>0</v>
      </c>
      <c r="C683">
        <f>Input!A683</f>
        <v>0</v>
      </c>
      <c r="D683">
        <f>Input!B683</f>
        <v>0</v>
      </c>
      <c r="E683">
        <f>Input!C683</f>
        <v>0</v>
      </c>
      <c r="F683">
        <f>Input!D683</f>
        <v>0</v>
      </c>
      <c r="G683">
        <f>Input!E683</f>
        <v>0</v>
      </c>
      <c r="H683">
        <f>Input!F683</f>
        <v>0</v>
      </c>
      <c r="I683">
        <f>Input!G683</f>
        <v>0</v>
      </c>
      <c r="J683">
        <f>Input!H683</f>
        <v>0</v>
      </c>
      <c r="K683">
        <f>Input!I683</f>
        <v>0</v>
      </c>
      <c r="L683">
        <f>Input!J683</f>
        <v>0</v>
      </c>
      <c r="M683">
        <f>Input!K683</f>
        <v>0</v>
      </c>
      <c r="N683" s="1">
        <f>Input!L683</f>
        <v>0</v>
      </c>
      <c r="O683" s="1">
        <f>Input!M683</f>
        <v>0</v>
      </c>
      <c r="P683" s="1">
        <f>Input!N683</f>
        <v>0</v>
      </c>
      <c r="Q683" s="1">
        <f>Input!O683</f>
        <v>0</v>
      </c>
      <c r="R683">
        <f>Input!P683</f>
        <v>0</v>
      </c>
      <c r="S683" s="1">
        <f>Input!Q683</f>
        <v>0</v>
      </c>
      <c r="T683" s="1">
        <f>Input!R683</f>
        <v>0</v>
      </c>
    </row>
    <row r="684" spans="1:20" x14ac:dyDescent="0.45">
      <c r="A684">
        <f t="shared" si="21"/>
        <v>0</v>
      </c>
      <c r="B684">
        <f t="shared" si="22"/>
        <v>0</v>
      </c>
      <c r="C684">
        <f>Input!A684</f>
        <v>0</v>
      </c>
      <c r="D684">
        <f>Input!B684</f>
        <v>0</v>
      </c>
      <c r="E684">
        <f>Input!C684</f>
        <v>0</v>
      </c>
      <c r="F684">
        <f>Input!D684</f>
        <v>0</v>
      </c>
      <c r="G684">
        <f>Input!E684</f>
        <v>0</v>
      </c>
      <c r="H684">
        <f>Input!F684</f>
        <v>0</v>
      </c>
      <c r="I684">
        <f>Input!G684</f>
        <v>0</v>
      </c>
      <c r="J684">
        <f>Input!H684</f>
        <v>0</v>
      </c>
      <c r="K684">
        <f>Input!I684</f>
        <v>0</v>
      </c>
      <c r="L684">
        <f>Input!J684</f>
        <v>0</v>
      </c>
      <c r="M684">
        <f>Input!K684</f>
        <v>0</v>
      </c>
      <c r="N684" s="1">
        <f>Input!L684</f>
        <v>0</v>
      </c>
      <c r="O684" s="1">
        <f>Input!M684</f>
        <v>0</v>
      </c>
      <c r="P684" s="1">
        <f>Input!N684</f>
        <v>0</v>
      </c>
      <c r="Q684" s="1">
        <f>Input!O684</f>
        <v>0</v>
      </c>
      <c r="R684">
        <f>Input!P684</f>
        <v>0</v>
      </c>
      <c r="S684" s="1">
        <f>Input!Q684</f>
        <v>0</v>
      </c>
      <c r="T684" s="1">
        <f>Input!R684</f>
        <v>0</v>
      </c>
    </row>
    <row r="685" spans="1:20" x14ac:dyDescent="0.45">
      <c r="A685">
        <f t="shared" si="21"/>
        <v>0</v>
      </c>
      <c r="B685">
        <f t="shared" si="22"/>
        <v>0</v>
      </c>
      <c r="C685">
        <f>Input!A685</f>
        <v>0</v>
      </c>
      <c r="D685">
        <f>Input!B685</f>
        <v>0</v>
      </c>
      <c r="E685">
        <f>Input!C685</f>
        <v>0</v>
      </c>
      <c r="F685">
        <f>Input!D685</f>
        <v>0</v>
      </c>
      <c r="G685">
        <f>Input!E685</f>
        <v>0</v>
      </c>
      <c r="H685">
        <f>Input!F685</f>
        <v>0</v>
      </c>
      <c r="I685">
        <f>Input!G685</f>
        <v>0</v>
      </c>
      <c r="J685">
        <f>Input!H685</f>
        <v>0</v>
      </c>
      <c r="K685">
        <f>Input!I685</f>
        <v>0</v>
      </c>
      <c r="L685">
        <f>Input!J685</f>
        <v>0</v>
      </c>
      <c r="M685">
        <f>Input!K685</f>
        <v>0</v>
      </c>
      <c r="N685" s="1">
        <f>Input!L685</f>
        <v>0</v>
      </c>
      <c r="O685" s="1">
        <f>Input!M685</f>
        <v>0</v>
      </c>
      <c r="P685" s="1">
        <f>Input!N685</f>
        <v>0</v>
      </c>
      <c r="Q685" s="1">
        <f>Input!O685</f>
        <v>0</v>
      </c>
      <c r="R685">
        <f>Input!P685</f>
        <v>0</v>
      </c>
      <c r="S685" s="1">
        <f>Input!Q685</f>
        <v>0</v>
      </c>
      <c r="T685" s="1">
        <f>Input!R685</f>
        <v>0</v>
      </c>
    </row>
    <row r="686" spans="1:20" x14ac:dyDescent="0.45">
      <c r="A686">
        <f t="shared" si="21"/>
        <v>0</v>
      </c>
      <c r="B686">
        <f t="shared" si="22"/>
        <v>0</v>
      </c>
      <c r="C686">
        <f>Input!A686</f>
        <v>0</v>
      </c>
      <c r="D686">
        <f>Input!B686</f>
        <v>0</v>
      </c>
      <c r="E686">
        <f>Input!C686</f>
        <v>0</v>
      </c>
      <c r="F686">
        <f>Input!D686</f>
        <v>0</v>
      </c>
      <c r="G686">
        <f>Input!E686</f>
        <v>0</v>
      </c>
      <c r="H686">
        <f>Input!F686</f>
        <v>0</v>
      </c>
      <c r="I686">
        <f>Input!G686</f>
        <v>0</v>
      </c>
      <c r="J686">
        <f>Input!H686</f>
        <v>0</v>
      </c>
      <c r="K686">
        <f>Input!I686</f>
        <v>0</v>
      </c>
      <c r="L686">
        <f>Input!J686</f>
        <v>0</v>
      </c>
      <c r="M686">
        <f>Input!K686</f>
        <v>0</v>
      </c>
      <c r="N686" s="1">
        <f>Input!L686</f>
        <v>0</v>
      </c>
      <c r="O686" s="1">
        <f>Input!M686</f>
        <v>0</v>
      </c>
      <c r="P686" s="1">
        <f>Input!N686</f>
        <v>0</v>
      </c>
      <c r="Q686" s="1">
        <f>Input!O686</f>
        <v>0</v>
      </c>
      <c r="R686">
        <f>Input!P686</f>
        <v>0</v>
      </c>
      <c r="S686" s="1">
        <f>Input!Q686</f>
        <v>0</v>
      </c>
      <c r="T686" s="1">
        <f>Input!R686</f>
        <v>0</v>
      </c>
    </row>
    <row r="687" spans="1:20" x14ac:dyDescent="0.45">
      <c r="A687">
        <f t="shared" si="21"/>
        <v>0</v>
      </c>
      <c r="B687">
        <f t="shared" si="22"/>
        <v>0</v>
      </c>
      <c r="C687">
        <f>Input!A687</f>
        <v>0</v>
      </c>
      <c r="D687">
        <f>Input!B687</f>
        <v>0</v>
      </c>
      <c r="E687">
        <f>Input!C687</f>
        <v>0</v>
      </c>
      <c r="F687">
        <f>Input!D687</f>
        <v>0</v>
      </c>
      <c r="G687">
        <f>Input!E687</f>
        <v>0</v>
      </c>
      <c r="H687">
        <f>Input!F687</f>
        <v>0</v>
      </c>
      <c r="I687">
        <f>Input!G687</f>
        <v>0</v>
      </c>
      <c r="J687">
        <f>Input!H687</f>
        <v>0</v>
      </c>
      <c r="K687">
        <f>Input!I687</f>
        <v>0</v>
      </c>
      <c r="L687">
        <f>Input!J687</f>
        <v>0</v>
      </c>
      <c r="M687">
        <f>Input!K687</f>
        <v>0</v>
      </c>
      <c r="N687" s="1">
        <f>Input!L687</f>
        <v>0</v>
      </c>
      <c r="O687" s="1">
        <f>Input!M687</f>
        <v>0</v>
      </c>
      <c r="P687" s="1">
        <f>Input!N687</f>
        <v>0</v>
      </c>
      <c r="Q687" s="1">
        <f>Input!O687</f>
        <v>0</v>
      </c>
      <c r="R687">
        <f>Input!P687</f>
        <v>0</v>
      </c>
      <c r="S687" s="1">
        <f>Input!Q687</f>
        <v>0</v>
      </c>
      <c r="T687" s="1">
        <f>Input!R687</f>
        <v>0</v>
      </c>
    </row>
    <row r="688" spans="1:20" x14ac:dyDescent="0.45">
      <c r="A688">
        <f t="shared" si="21"/>
        <v>0</v>
      </c>
      <c r="B688">
        <f t="shared" si="22"/>
        <v>0</v>
      </c>
      <c r="C688">
        <f>Input!A688</f>
        <v>0</v>
      </c>
      <c r="D688">
        <f>Input!B688</f>
        <v>0</v>
      </c>
      <c r="E688">
        <f>Input!C688</f>
        <v>0</v>
      </c>
      <c r="F688">
        <f>Input!D688</f>
        <v>0</v>
      </c>
      <c r="G688">
        <f>Input!E688</f>
        <v>0</v>
      </c>
      <c r="H688">
        <f>Input!F688</f>
        <v>0</v>
      </c>
      <c r="I688">
        <f>Input!G688</f>
        <v>0</v>
      </c>
      <c r="J688">
        <f>Input!H688</f>
        <v>0</v>
      </c>
      <c r="K688">
        <f>Input!I688</f>
        <v>0</v>
      </c>
      <c r="L688">
        <f>Input!J688</f>
        <v>0</v>
      </c>
      <c r="M688">
        <f>Input!K688</f>
        <v>0</v>
      </c>
      <c r="N688" s="1">
        <f>Input!L688</f>
        <v>0</v>
      </c>
      <c r="O688" s="1">
        <f>Input!M688</f>
        <v>0</v>
      </c>
      <c r="P688" s="1">
        <f>Input!N688</f>
        <v>0</v>
      </c>
      <c r="Q688" s="1">
        <f>Input!O688</f>
        <v>0</v>
      </c>
      <c r="R688">
        <f>Input!P688</f>
        <v>0</v>
      </c>
      <c r="S688" s="1">
        <f>Input!Q688</f>
        <v>0</v>
      </c>
      <c r="T688" s="1">
        <f>Input!R688</f>
        <v>0</v>
      </c>
    </row>
    <row r="689" spans="1:20" x14ac:dyDescent="0.45">
      <c r="A689">
        <f t="shared" si="21"/>
        <v>0</v>
      </c>
      <c r="B689">
        <f t="shared" si="22"/>
        <v>0</v>
      </c>
      <c r="C689">
        <f>Input!A689</f>
        <v>0</v>
      </c>
      <c r="D689">
        <f>Input!B689</f>
        <v>0</v>
      </c>
      <c r="E689">
        <f>Input!C689</f>
        <v>0</v>
      </c>
      <c r="F689">
        <f>Input!D689</f>
        <v>0</v>
      </c>
      <c r="G689">
        <f>Input!E689</f>
        <v>0</v>
      </c>
      <c r="H689">
        <f>Input!F689</f>
        <v>0</v>
      </c>
      <c r="I689">
        <f>Input!G689</f>
        <v>0</v>
      </c>
      <c r="J689">
        <f>Input!H689</f>
        <v>0</v>
      </c>
      <c r="K689">
        <f>Input!I689</f>
        <v>0</v>
      </c>
      <c r="L689">
        <f>Input!J689</f>
        <v>0</v>
      </c>
      <c r="M689">
        <f>Input!K689</f>
        <v>0</v>
      </c>
      <c r="N689" s="1">
        <f>Input!L689</f>
        <v>0</v>
      </c>
      <c r="O689" s="1">
        <f>Input!M689</f>
        <v>0</v>
      </c>
      <c r="P689" s="1">
        <f>Input!N689</f>
        <v>0</v>
      </c>
      <c r="Q689" s="1">
        <f>Input!O689</f>
        <v>0</v>
      </c>
      <c r="R689">
        <f>Input!P689</f>
        <v>0</v>
      </c>
      <c r="S689" s="1">
        <f>Input!Q689</f>
        <v>0</v>
      </c>
      <c r="T689" s="1">
        <f>Input!R689</f>
        <v>0</v>
      </c>
    </row>
    <row r="690" spans="1:20" x14ac:dyDescent="0.45">
      <c r="A690">
        <f t="shared" si="21"/>
        <v>0</v>
      </c>
      <c r="B690">
        <f t="shared" si="22"/>
        <v>0</v>
      </c>
      <c r="C690">
        <f>Input!A690</f>
        <v>0</v>
      </c>
      <c r="D690">
        <f>Input!B690</f>
        <v>0</v>
      </c>
      <c r="E690">
        <f>Input!C690</f>
        <v>0</v>
      </c>
      <c r="F690">
        <f>Input!D690</f>
        <v>0</v>
      </c>
      <c r="G690">
        <f>Input!E690</f>
        <v>0</v>
      </c>
      <c r="H690">
        <f>Input!F690</f>
        <v>0</v>
      </c>
      <c r="I690">
        <f>Input!G690</f>
        <v>0</v>
      </c>
      <c r="J690">
        <f>Input!H690</f>
        <v>0</v>
      </c>
      <c r="K690">
        <f>Input!I690</f>
        <v>0</v>
      </c>
      <c r="L690">
        <f>Input!J690</f>
        <v>0</v>
      </c>
      <c r="M690">
        <f>Input!K690</f>
        <v>0</v>
      </c>
      <c r="N690" s="1">
        <f>Input!L690</f>
        <v>0</v>
      </c>
      <c r="O690" s="1">
        <f>Input!M690</f>
        <v>0</v>
      </c>
      <c r="P690" s="1">
        <f>Input!N690</f>
        <v>0</v>
      </c>
      <c r="Q690" s="1">
        <f>Input!O690</f>
        <v>0</v>
      </c>
      <c r="R690">
        <f>Input!P690</f>
        <v>0</v>
      </c>
      <c r="S690" s="1">
        <f>Input!Q690</f>
        <v>0</v>
      </c>
      <c r="T690" s="1">
        <f>Input!R690</f>
        <v>0</v>
      </c>
    </row>
    <row r="691" spans="1:20" x14ac:dyDescent="0.45">
      <c r="A691">
        <f t="shared" si="21"/>
        <v>0</v>
      </c>
      <c r="B691">
        <f t="shared" si="22"/>
        <v>0</v>
      </c>
      <c r="C691">
        <f>Input!A691</f>
        <v>0</v>
      </c>
      <c r="D691">
        <f>Input!B691</f>
        <v>0</v>
      </c>
      <c r="E691">
        <f>Input!C691</f>
        <v>0</v>
      </c>
      <c r="F691">
        <f>Input!D691</f>
        <v>0</v>
      </c>
      <c r="G691">
        <f>Input!E691</f>
        <v>0</v>
      </c>
      <c r="H691">
        <f>Input!F691</f>
        <v>0</v>
      </c>
      <c r="I691">
        <f>Input!G691</f>
        <v>0</v>
      </c>
      <c r="J691">
        <f>Input!H691</f>
        <v>0</v>
      </c>
      <c r="K691">
        <f>Input!I691</f>
        <v>0</v>
      </c>
      <c r="L691">
        <f>Input!J691</f>
        <v>0</v>
      </c>
      <c r="M691">
        <f>Input!K691</f>
        <v>0</v>
      </c>
      <c r="N691" s="1">
        <f>Input!L691</f>
        <v>0</v>
      </c>
      <c r="O691" s="1">
        <f>Input!M691</f>
        <v>0</v>
      </c>
      <c r="P691" s="1">
        <f>Input!N691</f>
        <v>0</v>
      </c>
      <c r="Q691" s="1">
        <f>Input!O691</f>
        <v>0</v>
      </c>
      <c r="R691">
        <f>Input!P691</f>
        <v>0</v>
      </c>
      <c r="S691" s="1">
        <f>Input!Q691</f>
        <v>0</v>
      </c>
      <c r="T691" s="1">
        <f>Input!R691</f>
        <v>0</v>
      </c>
    </row>
    <row r="692" spans="1:20" x14ac:dyDescent="0.45">
      <c r="A692">
        <f t="shared" si="21"/>
        <v>0</v>
      </c>
      <c r="B692">
        <f t="shared" si="22"/>
        <v>0</v>
      </c>
      <c r="C692">
        <f>Input!A692</f>
        <v>0</v>
      </c>
      <c r="D692">
        <f>Input!B692</f>
        <v>0</v>
      </c>
      <c r="E692">
        <f>Input!C692</f>
        <v>0</v>
      </c>
      <c r="F692">
        <f>Input!D692</f>
        <v>0</v>
      </c>
      <c r="G692">
        <f>Input!E692</f>
        <v>0</v>
      </c>
      <c r="H692">
        <f>Input!F692</f>
        <v>0</v>
      </c>
      <c r="I692">
        <f>Input!G692</f>
        <v>0</v>
      </c>
      <c r="J692">
        <f>Input!H692</f>
        <v>0</v>
      </c>
      <c r="K692">
        <f>Input!I692</f>
        <v>0</v>
      </c>
      <c r="L692">
        <f>Input!J692</f>
        <v>0</v>
      </c>
      <c r="M692">
        <f>Input!K692</f>
        <v>0</v>
      </c>
      <c r="N692" s="1">
        <f>Input!L692</f>
        <v>0</v>
      </c>
      <c r="O692" s="1">
        <f>Input!M692</f>
        <v>0</v>
      </c>
      <c r="P692" s="1">
        <f>Input!N692</f>
        <v>0</v>
      </c>
      <c r="Q692" s="1">
        <f>Input!O692</f>
        <v>0</v>
      </c>
      <c r="R692">
        <f>Input!P692</f>
        <v>0</v>
      </c>
      <c r="S692" s="1">
        <f>Input!Q692</f>
        <v>0</v>
      </c>
      <c r="T692" s="1">
        <f>Input!R692</f>
        <v>0</v>
      </c>
    </row>
    <row r="693" spans="1:20" x14ac:dyDescent="0.45">
      <c r="A693">
        <f t="shared" si="21"/>
        <v>0</v>
      </c>
      <c r="B693">
        <f t="shared" si="22"/>
        <v>0</v>
      </c>
      <c r="C693">
        <f>Input!A693</f>
        <v>0</v>
      </c>
      <c r="D693">
        <f>Input!B693</f>
        <v>0</v>
      </c>
      <c r="E693">
        <f>Input!C693</f>
        <v>0</v>
      </c>
      <c r="F693">
        <f>Input!D693</f>
        <v>0</v>
      </c>
      <c r="G693">
        <f>Input!E693</f>
        <v>0</v>
      </c>
      <c r="H693">
        <f>Input!F693</f>
        <v>0</v>
      </c>
      <c r="I693">
        <f>Input!G693</f>
        <v>0</v>
      </c>
      <c r="J693">
        <f>Input!H693</f>
        <v>0</v>
      </c>
      <c r="K693">
        <f>Input!I693</f>
        <v>0</v>
      </c>
      <c r="L693">
        <f>Input!J693</f>
        <v>0</v>
      </c>
      <c r="M693">
        <f>Input!K693</f>
        <v>0</v>
      </c>
      <c r="N693" s="1">
        <f>Input!L693</f>
        <v>0</v>
      </c>
      <c r="O693" s="1">
        <f>Input!M693</f>
        <v>0</v>
      </c>
      <c r="P693" s="1">
        <f>Input!N693</f>
        <v>0</v>
      </c>
      <c r="Q693" s="1">
        <f>Input!O693</f>
        <v>0</v>
      </c>
      <c r="R693">
        <f>Input!P693</f>
        <v>0</v>
      </c>
      <c r="S693" s="1">
        <f>Input!Q693</f>
        <v>0</v>
      </c>
      <c r="T693" s="1">
        <f>Input!R693</f>
        <v>0</v>
      </c>
    </row>
    <row r="694" spans="1:20" x14ac:dyDescent="0.45">
      <c r="A694">
        <f t="shared" si="21"/>
        <v>0</v>
      </c>
      <c r="B694">
        <f t="shared" si="22"/>
        <v>0</v>
      </c>
      <c r="C694">
        <f>Input!A694</f>
        <v>0</v>
      </c>
      <c r="D694">
        <f>Input!B694</f>
        <v>0</v>
      </c>
      <c r="E694">
        <f>Input!C694</f>
        <v>0</v>
      </c>
      <c r="F694">
        <f>Input!D694</f>
        <v>0</v>
      </c>
      <c r="G694">
        <f>Input!E694</f>
        <v>0</v>
      </c>
      <c r="H694">
        <f>Input!F694</f>
        <v>0</v>
      </c>
      <c r="I694">
        <f>Input!G694</f>
        <v>0</v>
      </c>
      <c r="J694">
        <f>Input!H694</f>
        <v>0</v>
      </c>
      <c r="K694">
        <f>Input!I694</f>
        <v>0</v>
      </c>
      <c r="L694">
        <f>Input!J694</f>
        <v>0</v>
      </c>
      <c r="M694">
        <f>Input!K694</f>
        <v>0</v>
      </c>
      <c r="N694" s="1">
        <f>Input!L694</f>
        <v>0</v>
      </c>
      <c r="O694" s="1">
        <f>Input!M694</f>
        <v>0</v>
      </c>
      <c r="P694" s="1">
        <f>Input!N694</f>
        <v>0</v>
      </c>
      <c r="Q694" s="1">
        <f>Input!O694</f>
        <v>0</v>
      </c>
      <c r="R694">
        <f>Input!P694</f>
        <v>0</v>
      </c>
      <c r="S694" s="1">
        <f>Input!Q694</f>
        <v>0</v>
      </c>
      <c r="T694" s="1">
        <f>Input!R694</f>
        <v>0</v>
      </c>
    </row>
    <row r="695" spans="1:20" x14ac:dyDescent="0.45">
      <c r="A695">
        <f t="shared" si="21"/>
        <v>0</v>
      </c>
      <c r="B695">
        <f t="shared" si="22"/>
        <v>0</v>
      </c>
      <c r="C695">
        <f>Input!A695</f>
        <v>0</v>
      </c>
      <c r="D695">
        <f>Input!B695</f>
        <v>0</v>
      </c>
      <c r="E695">
        <f>Input!C695</f>
        <v>0</v>
      </c>
      <c r="F695">
        <f>Input!D695</f>
        <v>0</v>
      </c>
      <c r="G695">
        <f>Input!E695</f>
        <v>0</v>
      </c>
      <c r="H695">
        <f>Input!F695</f>
        <v>0</v>
      </c>
      <c r="I695">
        <f>Input!G695</f>
        <v>0</v>
      </c>
      <c r="J695">
        <f>Input!H695</f>
        <v>0</v>
      </c>
      <c r="K695">
        <f>Input!I695</f>
        <v>0</v>
      </c>
      <c r="L695">
        <f>Input!J695</f>
        <v>0</v>
      </c>
      <c r="M695">
        <f>Input!K695</f>
        <v>0</v>
      </c>
      <c r="N695" s="1">
        <f>Input!L695</f>
        <v>0</v>
      </c>
      <c r="O695" s="1">
        <f>Input!M695</f>
        <v>0</v>
      </c>
      <c r="P695" s="1">
        <f>Input!N695</f>
        <v>0</v>
      </c>
      <c r="Q695" s="1">
        <f>Input!O695</f>
        <v>0</v>
      </c>
      <c r="R695">
        <f>Input!P695</f>
        <v>0</v>
      </c>
      <c r="S695" s="1">
        <f>Input!Q695</f>
        <v>0</v>
      </c>
      <c r="T695" s="1">
        <f>Input!R695</f>
        <v>0</v>
      </c>
    </row>
    <row r="696" spans="1:20" x14ac:dyDescent="0.45">
      <c r="A696">
        <f t="shared" si="21"/>
        <v>0</v>
      </c>
      <c r="B696">
        <f t="shared" si="22"/>
        <v>0</v>
      </c>
      <c r="C696">
        <f>Input!A696</f>
        <v>0</v>
      </c>
      <c r="D696">
        <f>Input!B696</f>
        <v>0</v>
      </c>
      <c r="E696">
        <f>Input!C696</f>
        <v>0</v>
      </c>
      <c r="F696">
        <f>Input!D696</f>
        <v>0</v>
      </c>
      <c r="G696">
        <f>Input!E696</f>
        <v>0</v>
      </c>
      <c r="H696">
        <f>Input!F696</f>
        <v>0</v>
      </c>
      <c r="I696">
        <f>Input!G696</f>
        <v>0</v>
      </c>
      <c r="J696">
        <f>Input!H696</f>
        <v>0</v>
      </c>
      <c r="K696">
        <f>Input!I696</f>
        <v>0</v>
      </c>
      <c r="L696">
        <f>Input!J696</f>
        <v>0</v>
      </c>
      <c r="M696">
        <f>Input!K696</f>
        <v>0</v>
      </c>
      <c r="N696" s="1">
        <f>Input!L696</f>
        <v>0</v>
      </c>
      <c r="O696" s="1">
        <f>Input!M696</f>
        <v>0</v>
      </c>
      <c r="P696" s="1">
        <f>Input!N696</f>
        <v>0</v>
      </c>
      <c r="Q696" s="1">
        <f>Input!O696</f>
        <v>0</v>
      </c>
      <c r="R696">
        <f>Input!P696</f>
        <v>0</v>
      </c>
      <c r="S696" s="1">
        <f>Input!Q696</f>
        <v>0</v>
      </c>
      <c r="T696" s="1">
        <f>Input!R696</f>
        <v>0</v>
      </c>
    </row>
    <row r="697" spans="1:20" x14ac:dyDescent="0.45">
      <c r="A697">
        <f t="shared" si="21"/>
        <v>0</v>
      </c>
      <c r="B697">
        <f t="shared" si="22"/>
        <v>0</v>
      </c>
      <c r="C697">
        <f>Input!A697</f>
        <v>0</v>
      </c>
      <c r="D697">
        <f>Input!B697</f>
        <v>0</v>
      </c>
      <c r="E697">
        <f>Input!C697</f>
        <v>0</v>
      </c>
      <c r="F697">
        <f>Input!D697</f>
        <v>0</v>
      </c>
      <c r="G697">
        <f>Input!E697</f>
        <v>0</v>
      </c>
      <c r="H697">
        <f>Input!F697</f>
        <v>0</v>
      </c>
      <c r="I697">
        <f>Input!G697</f>
        <v>0</v>
      </c>
      <c r="J697">
        <f>Input!H697</f>
        <v>0</v>
      </c>
      <c r="K697">
        <f>Input!I697</f>
        <v>0</v>
      </c>
      <c r="L697">
        <f>Input!J697</f>
        <v>0</v>
      </c>
      <c r="M697">
        <f>Input!K697</f>
        <v>0</v>
      </c>
      <c r="N697" s="1">
        <f>Input!L697</f>
        <v>0</v>
      </c>
      <c r="O697" s="1">
        <f>Input!M697</f>
        <v>0</v>
      </c>
      <c r="P697" s="1">
        <f>Input!N697</f>
        <v>0</v>
      </c>
      <c r="Q697" s="1">
        <f>Input!O697</f>
        <v>0</v>
      </c>
      <c r="R697">
        <f>Input!P697</f>
        <v>0</v>
      </c>
      <c r="S697" s="1">
        <f>Input!Q697</f>
        <v>0</v>
      </c>
      <c r="T697" s="1">
        <f>Input!R697</f>
        <v>0</v>
      </c>
    </row>
    <row r="698" spans="1:20" x14ac:dyDescent="0.45">
      <c r="A698">
        <f t="shared" si="21"/>
        <v>0</v>
      </c>
      <c r="B698">
        <f t="shared" si="22"/>
        <v>0</v>
      </c>
      <c r="C698">
        <f>Input!A698</f>
        <v>0</v>
      </c>
      <c r="D698">
        <f>Input!B698</f>
        <v>0</v>
      </c>
      <c r="E698">
        <f>Input!C698</f>
        <v>0</v>
      </c>
      <c r="F698">
        <f>Input!D698</f>
        <v>0</v>
      </c>
      <c r="G698">
        <f>Input!E698</f>
        <v>0</v>
      </c>
      <c r="H698">
        <f>Input!F698</f>
        <v>0</v>
      </c>
      <c r="I698">
        <f>Input!G698</f>
        <v>0</v>
      </c>
      <c r="J698">
        <f>Input!H698</f>
        <v>0</v>
      </c>
      <c r="K698">
        <f>Input!I698</f>
        <v>0</v>
      </c>
      <c r="L698">
        <f>Input!J698</f>
        <v>0</v>
      </c>
      <c r="M698">
        <f>Input!K698</f>
        <v>0</v>
      </c>
      <c r="N698" s="1">
        <f>Input!L698</f>
        <v>0</v>
      </c>
      <c r="O698" s="1">
        <f>Input!M698</f>
        <v>0</v>
      </c>
      <c r="P698" s="1">
        <f>Input!N698</f>
        <v>0</v>
      </c>
      <c r="Q698" s="1">
        <f>Input!O698</f>
        <v>0</v>
      </c>
      <c r="R698">
        <f>Input!P698</f>
        <v>0</v>
      </c>
      <c r="S698" s="1">
        <f>Input!Q698</f>
        <v>0</v>
      </c>
      <c r="T698" s="1">
        <f>Input!R698</f>
        <v>0</v>
      </c>
    </row>
    <row r="699" spans="1:20" x14ac:dyDescent="0.45">
      <c r="A699">
        <f t="shared" si="21"/>
        <v>0</v>
      </c>
      <c r="B699">
        <f t="shared" si="22"/>
        <v>0</v>
      </c>
      <c r="C699">
        <f>Input!A699</f>
        <v>0</v>
      </c>
      <c r="D699">
        <f>Input!B699</f>
        <v>0</v>
      </c>
      <c r="E699">
        <f>Input!C699</f>
        <v>0</v>
      </c>
      <c r="F699">
        <f>Input!D699</f>
        <v>0</v>
      </c>
      <c r="G699">
        <f>Input!E699</f>
        <v>0</v>
      </c>
      <c r="H699">
        <f>Input!F699</f>
        <v>0</v>
      </c>
      <c r="I699">
        <f>Input!G699</f>
        <v>0</v>
      </c>
      <c r="J699">
        <f>Input!H699</f>
        <v>0</v>
      </c>
      <c r="K699">
        <f>Input!I699</f>
        <v>0</v>
      </c>
      <c r="L699">
        <f>Input!J699</f>
        <v>0</v>
      </c>
      <c r="M699">
        <f>Input!K699</f>
        <v>0</v>
      </c>
      <c r="N699" s="1">
        <f>Input!L699</f>
        <v>0</v>
      </c>
      <c r="O699" s="1">
        <f>Input!M699</f>
        <v>0</v>
      </c>
      <c r="P699" s="1">
        <f>Input!N699</f>
        <v>0</v>
      </c>
      <c r="Q699" s="1">
        <f>Input!O699</f>
        <v>0</v>
      </c>
      <c r="R699">
        <f>Input!P699</f>
        <v>0</v>
      </c>
      <c r="S699" s="1">
        <f>Input!Q699</f>
        <v>0</v>
      </c>
      <c r="T699" s="1">
        <f>Input!R699</f>
        <v>0</v>
      </c>
    </row>
    <row r="700" spans="1:20" x14ac:dyDescent="0.45">
      <c r="A700">
        <f t="shared" si="21"/>
        <v>0</v>
      </c>
      <c r="B700">
        <f t="shared" si="22"/>
        <v>0</v>
      </c>
      <c r="C700">
        <f>Input!A700</f>
        <v>0</v>
      </c>
      <c r="D700">
        <f>Input!B700</f>
        <v>0</v>
      </c>
      <c r="E700">
        <f>Input!C700</f>
        <v>0</v>
      </c>
      <c r="F700">
        <f>Input!D700</f>
        <v>0</v>
      </c>
      <c r="G700">
        <f>Input!E700</f>
        <v>0</v>
      </c>
      <c r="H700">
        <f>Input!F700</f>
        <v>0</v>
      </c>
      <c r="I700">
        <f>Input!G700</f>
        <v>0</v>
      </c>
      <c r="J700">
        <f>Input!H700</f>
        <v>0</v>
      </c>
      <c r="K700">
        <f>Input!I700</f>
        <v>0</v>
      </c>
      <c r="L700">
        <f>Input!J700</f>
        <v>0</v>
      </c>
      <c r="M700">
        <f>Input!K700</f>
        <v>0</v>
      </c>
      <c r="N700" s="1">
        <f>Input!L700</f>
        <v>0</v>
      </c>
      <c r="O700" s="1">
        <f>Input!M700</f>
        <v>0</v>
      </c>
      <c r="P700" s="1">
        <f>Input!N700</f>
        <v>0</v>
      </c>
      <c r="Q700" s="1">
        <f>Input!O700</f>
        <v>0</v>
      </c>
      <c r="R700">
        <f>Input!P700</f>
        <v>0</v>
      </c>
      <c r="S700" s="1">
        <f>Input!Q700</f>
        <v>0</v>
      </c>
      <c r="T700" s="1">
        <f>Input!R700</f>
        <v>0</v>
      </c>
    </row>
    <row r="701" spans="1:20" x14ac:dyDescent="0.45">
      <c r="A701">
        <f t="shared" si="21"/>
        <v>0</v>
      </c>
      <c r="B701">
        <f t="shared" si="22"/>
        <v>0</v>
      </c>
      <c r="C701">
        <f>Input!A701</f>
        <v>0</v>
      </c>
      <c r="D701">
        <f>Input!B701</f>
        <v>0</v>
      </c>
      <c r="E701">
        <f>Input!C701</f>
        <v>0</v>
      </c>
      <c r="F701">
        <f>Input!D701</f>
        <v>0</v>
      </c>
      <c r="G701">
        <f>Input!E701</f>
        <v>0</v>
      </c>
      <c r="H701">
        <f>Input!F701</f>
        <v>0</v>
      </c>
      <c r="I701">
        <f>Input!G701</f>
        <v>0</v>
      </c>
      <c r="J701">
        <f>Input!H701</f>
        <v>0</v>
      </c>
      <c r="K701">
        <f>Input!I701</f>
        <v>0</v>
      </c>
      <c r="L701">
        <f>Input!J701</f>
        <v>0</v>
      </c>
      <c r="M701">
        <f>Input!K701</f>
        <v>0</v>
      </c>
      <c r="N701" s="1">
        <f>Input!L701</f>
        <v>0</v>
      </c>
      <c r="O701" s="1">
        <f>Input!M701</f>
        <v>0</v>
      </c>
      <c r="P701" s="1">
        <f>Input!N701</f>
        <v>0</v>
      </c>
      <c r="Q701" s="1">
        <f>Input!O701</f>
        <v>0</v>
      </c>
      <c r="R701">
        <f>Input!P701</f>
        <v>0</v>
      </c>
      <c r="S701" s="1">
        <f>Input!Q701</f>
        <v>0</v>
      </c>
      <c r="T701" s="1">
        <f>Input!R701</f>
        <v>0</v>
      </c>
    </row>
    <row r="702" spans="1:20" x14ac:dyDescent="0.45">
      <c r="A702">
        <f t="shared" si="21"/>
        <v>0</v>
      </c>
      <c r="B702">
        <f t="shared" si="22"/>
        <v>0</v>
      </c>
      <c r="C702">
        <f>Input!A702</f>
        <v>0</v>
      </c>
      <c r="D702">
        <f>Input!B702</f>
        <v>0</v>
      </c>
      <c r="E702">
        <f>Input!C702</f>
        <v>0</v>
      </c>
      <c r="F702">
        <f>Input!D702</f>
        <v>0</v>
      </c>
      <c r="G702">
        <f>Input!E702</f>
        <v>0</v>
      </c>
      <c r="H702">
        <f>Input!F702</f>
        <v>0</v>
      </c>
      <c r="I702">
        <f>Input!G702</f>
        <v>0</v>
      </c>
      <c r="J702">
        <f>Input!H702</f>
        <v>0</v>
      </c>
      <c r="K702">
        <f>Input!I702</f>
        <v>0</v>
      </c>
      <c r="L702">
        <f>Input!J702</f>
        <v>0</v>
      </c>
      <c r="M702">
        <f>Input!K702</f>
        <v>0</v>
      </c>
      <c r="N702" s="1">
        <f>Input!L702</f>
        <v>0</v>
      </c>
      <c r="O702" s="1">
        <f>Input!M702</f>
        <v>0</v>
      </c>
      <c r="P702" s="1">
        <f>Input!N702</f>
        <v>0</v>
      </c>
      <c r="Q702" s="1">
        <f>Input!O702</f>
        <v>0</v>
      </c>
      <c r="R702">
        <f>Input!P702</f>
        <v>0</v>
      </c>
      <c r="S702" s="1">
        <f>Input!Q702</f>
        <v>0</v>
      </c>
      <c r="T702" s="1">
        <f>Input!R702</f>
        <v>0</v>
      </c>
    </row>
    <row r="703" spans="1:20" x14ac:dyDescent="0.45">
      <c r="A703">
        <f t="shared" si="21"/>
        <v>0</v>
      </c>
      <c r="B703">
        <f t="shared" si="22"/>
        <v>0</v>
      </c>
      <c r="C703">
        <f>Input!A703</f>
        <v>0</v>
      </c>
      <c r="D703">
        <f>Input!B703</f>
        <v>0</v>
      </c>
      <c r="E703">
        <f>Input!C703</f>
        <v>0</v>
      </c>
      <c r="F703">
        <f>Input!D703</f>
        <v>0</v>
      </c>
      <c r="G703">
        <f>Input!E703</f>
        <v>0</v>
      </c>
      <c r="H703">
        <f>Input!F703</f>
        <v>0</v>
      </c>
      <c r="I703">
        <f>Input!G703</f>
        <v>0</v>
      </c>
      <c r="J703">
        <f>Input!H703</f>
        <v>0</v>
      </c>
      <c r="K703">
        <f>Input!I703</f>
        <v>0</v>
      </c>
      <c r="L703">
        <f>Input!J703</f>
        <v>0</v>
      </c>
      <c r="M703">
        <f>Input!K703</f>
        <v>0</v>
      </c>
      <c r="N703" s="1">
        <f>Input!L703</f>
        <v>0</v>
      </c>
      <c r="O703" s="1">
        <f>Input!M703</f>
        <v>0</v>
      </c>
      <c r="P703" s="1">
        <f>Input!N703</f>
        <v>0</v>
      </c>
      <c r="Q703" s="1">
        <f>Input!O703</f>
        <v>0</v>
      </c>
      <c r="R703">
        <f>Input!P703</f>
        <v>0</v>
      </c>
      <c r="S703" s="1">
        <f>Input!Q703</f>
        <v>0</v>
      </c>
      <c r="T703" s="1">
        <f>Input!R703</f>
        <v>0</v>
      </c>
    </row>
    <row r="704" spans="1:20" x14ac:dyDescent="0.45">
      <c r="A704">
        <f t="shared" si="21"/>
        <v>0</v>
      </c>
      <c r="B704">
        <f t="shared" si="22"/>
        <v>0</v>
      </c>
      <c r="C704">
        <f>Input!A704</f>
        <v>0</v>
      </c>
      <c r="D704">
        <f>Input!B704</f>
        <v>0</v>
      </c>
      <c r="E704">
        <f>Input!C704</f>
        <v>0</v>
      </c>
      <c r="F704">
        <f>Input!D704</f>
        <v>0</v>
      </c>
      <c r="G704">
        <f>Input!E704</f>
        <v>0</v>
      </c>
      <c r="H704">
        <f>Input!F704</f>
        <v>0</v>
      </c>
      <c r="I704">
        <f>Input!G704</f>
        <v>0</v>
      </c>
      <c r="J704">
        <f>Input!H704</f>
        <v>0</v>
      </c>
      <c r="K704">
        <f>Input!I704</f>
        <v>0</v>
      </c>
      <c r="L704">
        <f>Input!J704</f>
        <v>0</v>
      </c>
      <c r="M704">
        <f>Input!K704</f>
        <v>0</v>
      </c>
      <c r="N704" s="1">
        <f>Input!L704</f>
        <v>0</v>
      </c>
      <c r="O704" s="1">
        <f>Input!M704</f>
        <v>0</v>
      </c>
      <c r="P704" s="1">
        <f>Input!N704</f>
        <v>0</v>
      </c>
      <c r="Q704" s="1">
        <f>Input!O704</f>
        <v>0</v>
      </c>
      <c r="R704">
        <f>Input!P704</f>
        <v>0</v>
      </c>
      <c r="S704" s="1">
        <f>Input!Q704</f>
        <v>0</v>
      </c>
      <c r="T704" s="1">
        <f>Input!R704</f>
        <v>0</v>
      </c>
    </row>
    <row r="705" spans="1:20" x14ac:dyDescent="0.45">
      <c r="A705">
        <f t="shared" si="21"/>
        <v>0</v>
      </c>
      <c r="B705">
        <f t="shared" si="22"/>
        <v>0</v>
      </c>
      <c r="C705">
        <f>Input!A705</f>
        <v>0</v>
      </c>
      <c r="D705">
        <f>Input!B705</f>
        <v>0</v>
      </c>
      <c r="E705">
        <f>Input!C705</f>
        <v>0</v>
      </c>
      <c r="F705">
        <f>Input!D705</f>
        <v>0</v>
      </c>
      <c r="G705">
        <f>Input!E705</f>
        <v>0</v>
      </c>
      <c r="H705">
        <f>Input!F705</f>
        <v>0</v>
      </c>
      <c r="I705">
        <f>Input!G705</f>
        <v>0</v>
      </c>
      <c r="J705">
        <f>Input!H705</f>
        <v>0</v>
      </c>
      <c r="K705">
        <f>Input!I705</f>
        <v>0</v>
      </c>
      <c r="L705">
        <f>Input!J705</f>
        <v>0</v>
      </c>
      <c r="M705">
        <f>Input!K705</f>
        <v>0</v>
      </c>
      <c r="N705" s="1">
        <f>Input!L705</f>
        <v>0</v>
      </c>
      <c r="O705" s="1">
        <f>Input!M705</f>
        <v>0</v>
      </c>
      <c r="P705" s="1">
        <f>Input!N705</f>
        <v>0</v>
      </c>
      <c r="Q705" s="1">
        <f>Input!O705</f>
        <v>0</v>
      </c>
      <c r="R705">
        <f>Input!P705</f>
        <v>0</v>
      </c>
      <c r="S705" s="1">
        <f>Input!Q705</f>
        <v>0</v>
      </c>
      <c r="T705" s="1">
        <f>Input!R705</f>
        <v>0</v>
      </c>
    </row>
    <row r="706" spans="1:20" x14ac:dyDescent="0.45">
      <c r="A706">
        <f t="shared" si="21"/>
        <v>0</v>
      </c>
      <c r="B706">
        <f t="shared" si="22"/>
        <v>0</v>
      </c>
      <c r="C706">
        <f>Input!A706</f>
        <v>0</v>
      </c>
      <c r="D706">
        <f>Input!B706</f>
        <v>0</v>
      </c>
      <c r="E706">
        <f>Input!C706</f>
        <v>0</v>
      </c>
      <c r="F706">
        <f>Input!D706</f>
        <v>0</v>
      </c>
      <c r="G706">
        <f>Input!E706</f>
        <v>0</v>
      </c>
      <c r="H706">
        <f>Input!F706</f>
        <v>0</v>
      </c>
      <c r="I706">
        <f>Input!G706</f>
        <v>0</v>
      </c>
      <c r="J706">
        <f>Input!H706</f>
        <v>0</v>
      </c>
      <c r="K706">
        <f>Input!I706</f>
        <v>0</v>
      </c>
      <c r="L706">
        <f>Input!J706</f>
        <v>0</v>
      </c>
      <c r="M706">
        <f>Input!K706</f>
        <v>0</v>
      </c>
      <c r="N706" s="1">
        <f>Input!L706</f>
        <v>0</v>
      </c>
      <c r="O706" s="1">
        <f>Input!M706</f>
        <v>0</v>
      </c>
      <c r="P706" s="1">
        <f>Input!N706</f>
        <v>0</v>
      </c>
      <c r="Q706" s="1">
        <f>Input!O706</f>
        <v>0</v>
      </c>
      <c r="R706">
        <f>Input!P706</f>
        <v>0</v>
      </c>
      <c r="S706" s="1">
        <f>Input!Q706</f>
        <v>0</v>
      </c>
      <c r="T706" s="1">
        <f>Input!R706</f>
        <v>0</v>
      </c>
    </row>
    <row r="707" spans="1:20" x14ac:dyDescent="0.45">
      <c r="A707">
        <f t="shared" ref="A707:A770" si="23">D707*100+C707</f>
        <v>0</v>
      </c>
      <c r="B707">
        <f t="shared" si="22"/>
        <v>0</v>
      </c>
      <c r="C707">
        <f>Input!A707</f>
        <v>0</v>
      </c>
      <c r="D707">
        <f>Input!B707</f>
        <v>0</v>
      </c>
      <c r="E707">
        <f>Input!C707</f>
        <v>0</v>
      </c>
      <c r="F707">
        <f>Input!D707</f>
        <v>0</v>
      </c>
      <c r="G707">
        <f>Input!E707</f>
        <v>0</v>
      </c>
      <c r="H707">
        <f>Input!F707</f>
        <v>0</v>
      </c>
      <c r="I707">
        <f>Input!G707</f>
        <v>0</v>
      </c>
      <c r="J707">
        <f>Input!H707</f>
        <v>0</v>
      </c>
      <c r="K707">
        <f>Input!I707</f>
        <v>0</v>
      </c>
      <c r="L707">
        <f>Input!J707</f>
        <v>0</v>
      </c>
      <c r="M707">
        <f>Input!K707</f>
        <v>0</v>
      </c>
      <c r="N707" s="1">
        <f>Input!L707</f>
        <v>0</v>
      </c>
      <c r="O707" s="1">
        <f>Input!M707</f>
        <v>0</v>
      </c>
      <c r="P707" s="1">
        <f>Input!N707</f>
        <v>0</v>
      </c>
      <c r="Q707" s="1">
        <f>Input!O707</f>
        <v>0</v>
      </c>
      <c r="R707">
        <f>Input!P707</f>
        <v>0</v>
      </c>
      <c r="S707" s="1">
        <f>Input!Q707</f>
        <v>0</v>
      </c>
      <c r="T707" s="1">
        <f>Input!R707</f>
        <v>0</v>
      </c>
    </row>
    <row r="708" spans="1:20" x14ac:dyDescent="0.45">
      <c r="A708">
        <f t="shared" si="23"/>
        <v>0</v>
      </c>
      <c r="B708">
        <f t="shared" si="22"/>
        <v>0</v>
      </c>
      <c r="C708">
        <f>Input!A708</f>
        <v>0</v>
      </c>
      <c r="D708">
        <f>Input!B708</f>
        <v>0</v>
      </c>
      <c r="E708">
        <f>Input!C708</f>
        <v>0</v>
      </c>
      <c r="F708">
        <f>Input!D708</f>
        <v>0</v>
      </c>
      <c r="G708">
        <f>Input!E708</f>
        <v>0</v>
      </c>
      <c r="H708">
        <f>Input!F708</f>
        <v>0</v>
      </c>
      <c r="I708">
        <f>Input!G708</f>
        <v>0</v>
      </c>
      <c r="J708">
        <f>Input!H708</f>
        <v>0</v>
      </c>
      <c r="K708">
        <f>Input!I708</f>
        <v>0</v>
      </c>
      <c r="L708">
        <f>Input!J708</f>
        <v>0</v>
      </c>
      <c r="M708">
        <f>Input!K708</f>
        <v>0</v>
      </c>
      <c r="N708" s="1">
        <f>Input!L708</f>
        <v>0</v>
      </c>
      <c r="O708" s="1">
        <f>Input!M708</f>
        <v>0</v>
      </c>
      <c r="P708" s="1">
        <f>Input!N708</f>
        <v>0</v>
      </c>
      <c r="Q708" s="1">
        <f>Input!O708</f>
        <v>0</v>
      </c>
      <c r="R708">
        <f>Input!P708</f>
        <v>0</v>
      </c>
      <c r="S708" s="1">
        <f>Input!Q708</f>
        <v>0</v>
      </c>
      <c r="T708" s="1">
        <f>Input!R708</f>
        <v>0</v>
      </c>
    </row>
    <row r="709" spans="1:20" x14ac:dyDescent="0.45">
      <c r="A709">
        <f t="shared" si="23"/>
        <v>0</v>
      </c>
      <c r="B709">
        <f t="shared" si="22"/>
        <v>0</v>
      </c>
      <c r="C709">
        <f>Input!A709</f>
        <v>0</v>
      </c>
      <c r="D709">
        <f>Input!B709</f>
        <v>0</v>
      </c>
      <c r="E709">
        <f>Input!C709</f>
        <v>0</v>
      </c>
      <c r="F709">
        <f>Input!D709</f>
        <v>0</v>
      </c>
      <c r="G709">
        <f>Input!E709</f>
        <v>0</v>
      </c>
      <c r="H709">
        <f>Input!F709</f>
        <v>0</v>
      </c>
      <c r="I709">
        <f>Input!G709</f>
        <v>0</v>
      </c>
      <c r="J709">
        <f>Input!H709</f>
        <v>0</v>
      </c>
      <c r="K709">
        <f>Input!I709</f>
        <v>0</v>
      </c>
      <c r="L709">
        <f>Input!J709</f>
        <v>0</v>
      </c>
      <c r="M709">
        <f>Input!K709</f>
        <v>0</v>
      </c>
      <c r="N709" s="1">
        <f>Input!L709</f>
        <v>0</v>
      </c>
      <c r="O709" s="1">
        <f>Input!M709</f>
        <v>0</v>
      </c>
      <c r="P709" s="1">
        <f>Input!N709</f>
        <v>0</v>
      </c>
      <c r="Q709" s="1">
        <f>Input!O709</f>
        <v>0</v>
      </c>
      <c r="R709">
        <f>Input!P709</f>
        <v>0</v>
      </c>
      <c r="S709" s="1">
        <f>Input!Q709</f>
        <v>0</v>
      </c>
      <c r="T709" s="1">
        <f>Input!R709</f>
        <v>0</v>
      </c>
    </row>
    <row r="710" spans="1:20" x14ac:dyDescent="0.45">
      <c r="A710">
        <f t="shared" si="23"/>
        <v>0</v>
      </c>
      <c r="B710">
        <f t="shared" si="22"/>
        <v>0</v>
      </c>
      <c r="C710">
        <f>Input!A710</f>
        <v>0</v>
      </c>
      <c r="D710">
        <f>Input!B710</f>
        <v>0</v>
      </c>
      <c r="E710">
        <f>Input!C710</f>
        <v>0</v>
      </c>
      <c r="F710">
        <f>Input!D710</f>
        <v>0</v>
      </c>
      <c r="G710">
        <f>Input!E710</f>
        <v>0</v>
      </c>
      <c r="H710">
        <f>Input!F710</f>
        <v>0</v>
      </c>
      <c r="I710">
        <f>Input!G710</f>
        <v>0</v>
      </c>
      <c r="J710">
        <f>Input!H710</f>
        <v>0</v>
      </c>
      <c r="K710">
        <f>Input!I710</f>
        <v>0</v>
      </c>
      <c r="L710">
        <f>Input!J710</f>
        <v>0</v>
      </c>
      <c r="M710">
        <f>Input!K710</f>
        <v>0</v>
      </c>
      <c r="N710" s="1">
        <f>Input!L710</f>
        <v>0</v>
      </c>
      <c r="O710" s="1">
        <f>Input!M710</f>
        <v>0</v>
      </c>
      <c r="P710" s="1">
        <f>Input!N710</f>
        <v>0</v>
      </c>
      <c r="Q710" s="1">
        <f>Input!O710</f>
        <v>0</v>
      </c>
      <c r="R710">
        <f>Input!P710</f>
        <v>0</v>
      </c>
      <c r="S710" s="1">
        <f>Input!Q710</f>
        <v>0</v>
      </c>
      <c r="T710" s="1">
        <f>Input!R710</f>
        <v>0</v>
      </c>
    </row>
    <row r="711" spans="1:20" x14ac:dyDescent="0.45">
      <c r="A711">
        <f t="shared" si="23"/>
        <v>0</v>
      </c>
      <c r="B711">
        <f t="shared" si="22"/>
        <v>0</v>
      </c>
      <c r="C711">
        <f>Input!A711</f>
        <v>0</v>
      </c>
      <c r="D711">
        <f>Input!B711</f>
        <v>0</v>
      </c>
      <c r="E711">
        <f>Input!C711</f>
        <v>0</v>
      </c>
      <c r="F711">
        <f>Input!D711</f>
        <v>0</v>
      </c>
      <c r="G711">
        <f>Input!E711</f>
        <v>0</v>
      </c>
      <c r="H711">
        <f>Input!F711</f>
        <v>0</v>
      </c>
      <c r="I711">
        <f>Input!G711</f>
        <v>0</v>
      </c>
      <c r="J711">
        <f>Input!H711</f>
        <v>0</v>
      </c>
      <c r="K711">
        <f>Input!I711</f>
        <v>0</v>
      </c>
      <c r="L711">
        <f>Input!J711</f>
        <v>0</v>
      </c>
      <c r="M711">
        <f>Input!K711</f>
        <v>0</v>
      </c>
      <c r="N711" s="1">
        <f>Input!L711</f>
        <v>0</v>
      </c>
      <c r="O711" s="1">
        <f>Input!M711</f>
        <v>0</v>
      </c>
      <c r="P711" s="1">
        <f>Input!N711</f>
        <v>0</v>
      </c>
      <c r="Q711" s="1">
        <f>Input!O711</f>
        <v>0</v>
      </c>
      <c r="R711">
        <f>Input!P711</f>
        <v>0</v>
      </c>
      <c r="S711" s="1">
        <f>Input!Q711</f>
        <v>0</v>
      </c>
      <c r="T711" s="1">
        <f>Input!R711</f>
        <v>0</v>
      </c>
    </row>
    <row r="712" spans="1:20" x14ac:dyDescent="0.45">
      <c r="A712">
        <f t="shared" si="23"/>
        <v>0</v>
      </c>
      <c r="B712">
        <f t="shared" si="22"/>
        <v>0</v>
      </c>
      <c r="C712">
        <f>Input!A712</f>
        <v>0</v>
      </c>
      <c r="D712">
        <f>Input!B712</f>
        <v>0</v>
      </c>
      <c r="E712">
        <f>Input!C712</f>
        <v>0</v>
      </c>
      <c r="F712">
        <f>Input!D712</f>
        <v>0</v>
      </c>
      <c r="G712">
        <f>Input!E712</f>
        <v>0</v>
      </c>
      <c r="H712">
        <f>Input!F712</f>
        <v>0</v>
      </c>
      <c r="I712">
        <f>Input!G712</f>
        <v>0</v>
      </c>
      <c r="J712">
        <f>Input!H712</f>
        <v>0</v>
      </c>
      <c r="K712">
        <f>Input!I712</f>
        <v>0</v>
      </c>
      <c r="L712">
        <f>Input!J712</f>
        <v>0</v>
      </c>
      <c r="M712">
        <f>Input!K712</f>
        <v>0</v>
      </c>
      <c r="N712" s="1">
        <f>Input!L712</f>
        <v>0</v>
      </c>
      <c r="O712" s="1">
        <f>Input!M712</f>
        <v>0</v>
      </c>
      <c r="P712" s="1">
        <f>Input!N712</f>
        <v>0</v>
      </c>
      <c r="Q712" s="1">
        <f>Input!O712</f>
        <v>0</v>
      </c>
      <c r="R712">
        <f>Input!P712</f>
        <v>0</v>
      </c>
      <c r="S712" s="1">
        <f>Input!Q712</f>
        <v>0</v>
      </c>
      <c r="T712" s="1">
        <f>Input!R712</f>
        <v>0</v>
      </c>
    </row>
    <row r="713" spans="1:20" x14ac:dyDescent="0.45">
      <c r="A713">
        <f t="shared" si="23"/>
        <v>0</v>
      </c>
      <c r="B713">
        <f t="shared" si="22"/>
        <v>0</v>
      </c>
      <c r="C713">
        <f>Input!A713</f>
        <v>0</v>
      </c>
      <c r="D713">
        <f>Input!B713</f>
        <v>0</v>
      </c>
      <c r="E713">
        <f>Input!C713</f>
        <v>0</v>
      </c>
      <c r="F713">
        <f>Input!D713</f>
        <v>0</v>
      </c>
      <c r="G713">
        <f>Input!E713</f>
        <v>0</v>
      </c>
      <c r="H713">
        <f>Input!F713</f>
        <v>0</v>
      </c>
      <c r="I713">
        <f>Input!G713</f>
        <v>0</v>
      </c>
      <c r="J713">
        <f>Input!H713</f>
        <v>0</v>
      </c>
      <c r="K713">
        <f>Input!I713</f>
        <v>0</v>
      </c>
      <c r="L713">
        <f>Input!J713</f>
        <v>0</v>
      </c>
      <c r="M713">
        <f>Input!K713</f>
        <v>0</v>
      </c>
      <c r="N713" s="1">
        <f>Input!L713</f>
        <v>0</v>
      </c>
      <c r="O713" s="1">
        <f>Input!M713</f>
        <v>0</v>
      </c>
      <c r="P713" s="1">
        <f>Input!N713</f>
        <v>0</v>
      </c>
      <c r="Q713" s="1">
        <f>Input!O713</f>
        <v>0</v>
      </c>
      <c r="R713">
        <f>Input!P713</f>
        <v>0</v>
      </c>
      <c r="S713" s="1">
        <f>Input!Q713</f>
        <v>0</v>
      </c>
      <c r="T713" s="1">
        <f>Input!R713</f>
        <v>0</v>
      </c>
    </row>
    <row r="714" spans="1:20" x14ac:dyDescent="0.45">
      <c r="A714">
        <f t="shared" si="23"/>
        <v>0</v>
      </c>
      <c r="B714">
        <f t="shared" ref="B714:B777" si="24">IF(E714="Ngrid-LI",1,IF(E714="Ngrid-NY",1,IF(E714="NGrid-Upstate",1,0)))</f>
        <v>0</v>
      </c>
      <c r="C714">
        <f>Input!A714</f>
        <v>0</v>
      </c>
      <c r="D714">
        <f>Input!B714</f>
        <v>0</v>
      </c>
      <c r="E714">
        <f>Input!C714</f>
        <v>0</v>
      </c>
      <c r="F714">
        <f>Input!D714</f>
        <v>0</v>
      </c>
      <c r="G714">
        <f>Input!E714</f>
        <v>0</v>
      </c>
      <c r="H714">
        <f>Input!F714</f>
        <v>0</v>
      </c>
      <c r="I714">
        <f>Input!G714</f>
        <v>0</v>
      </c>
      <c r="J714">
        <f>Input!H714</f>
        <v>0</v>
      </c>
      <c r="K714">
        <f>Input!I714</f>
        <v>0</v>
      </c>
      <c r="L714">
        <f>Input!J714</f>
        <v>0</v>
      </c>
      <c r="M714">
        <f>Input!K714</f>
        <v>0</v>
      </c>
      <c r="N714" s="1">
        <f>Input!L714</f>
        <v>0</v>
      </c>
      <c r="O714" s="1">
        <f>Input!M714</f>
        <v>0</v>
      </c>
      <c r="P714" s="1">
        <f>Input!N714</f>
        <v>0</v>
      </c>
      <c r="Q714" s="1">
        <f>Input!O714</f>
        <v>0</v>
      </c>
      <c r="R714">
        <f>Input!P714</f>
        <v>0</v>
      </c>
      <c r="S714" s="1">
        <f>Input!Q714</f>
        <v>0</v>
      </c>
      <c r="T714" s="1">
        <f>Input!R714</f>
        <v>0</v>
      </c>
    </row>
    <row r="715" spans="1:20" x14ac:dyDescent="0.45">
      <c r="A715">
        <f t="shared" si="23"/>
        <v>0</v>
      </c>
      <c r="B715">
        <f t="shared" si="24"/>
        <v>0</v>
      </c>
      <c r="C715">
        <f>Input!A715</f>
        <v>0</v>
      </c>
      <c r="D715">
        <f>Input!B715</f>
        <v>0</v>
      </c>
      <c r="E715">
        <f>Input!C715</f>
        <v>0</v>
      </c>
      <c r="F715">
        <f>Input!D715</f>
        <v>0</v>
      </c>
      <c r="G715">
        <f>Input!E715</f>
        <v>0</v>
      </c>
      <c r="H715">
        <f>Input!F715</f>
        <v>0</v>
      </c>
      <c r="I715">
        <f>Input!G715</f>
        <v>0</v>
      </c>
      <c r="J715">
        <f>Input!H715</f>
        <v>0</v>
      </c>
      <c r="K715">
        <f>Input!I715</f>
        <v>0</v>
      </c>
      <c r="L715">
        <f>Input!J715</f>
        <v>0</v>
      </c>
      <c r="M715">
        <f>Input!K715</f>
        <v>0</v>
      </c>
      <c r="N715" s="1">
        <f>Input!L715</f>
        <v>0</v>
      </c>
      <c r="O715" s="1">
        <f>Input!M715</f>
        <v>0</v>
      </c>
      <c r="P715" s="1">
        <f>Input!N715</f>
        <v>0</v>
      </c>
      <c r="Q715" s="1">
        <f>Input!O715</f>
        <v>0</v>
      </c>
      <c r="R715">
        <f>Input!P715</f>
        <v>0</v>
      </c>
      <c r="S715" s="1">
        <f>Input!Q715</f>
        <v>0</v>
      </c>
      <c r="T715" s="1">
        <f>Input!R715</f>
        <v>0</v>
      </c>
    </row>
    <row r="716" spans="1:20" x14ac:dyDescent="0.45">
      <c r="A716">
        <f t="shared" si="23"/>
        <v>0</v>
      </c>
      <c r="B716">
        <f t="shared" si="24"/>
        <v>0</v>
      </c>
      <c r="C716">
        <f>Input!A716</f>
        <v>0</v>
      </c>
      <c r="D716">
        <f>Input!B716</f>
        <v>0</v>
      </c>
      <c r="E716">
        <f>Input!C716</f>
        <v>0</v>
      </c>
      <c r="F716">
        <f>Input!D716</f>
        <v>0</v>
      </c>
      <c r="G716">
        <f>Input!E716</f>
        <v>0</v>
      </c>
      <c r="H716">
        <f>Input!F716</f>
        <v>0</v>
      </c>
      <c r="I716">
        <f>Input!G716</f>
        <v>0</v>
      </c>
      <c r="J716">
        <f>Input!H716</f>
        <v>0</v>
      </c>
      <c r="K716">
        <f>Input!I716</f>
        <v>0</v>
      </c>
      <c r="L716">
        <f>Input!J716</f>
        <v>0</v>
      </c>
      <c r="M716">
        <f>Input!K716</f>
        <v>0</v>
      </c>
      <c r="N716" s="1">
        <f>Input!L716</f>
        <v>0</v>
      </c>
      <c r="O716" s="1">
        <f>Input!M716</f>
        <v>0</v>
      </c>
      <c r="P716" s="1">
        <f>Input!N716</f>
        <v>0</v>
      </c>
      <c r="Q716" s="1">
        <f>Input!O716</f>
        <v>0</v>
      </c>
      <c r="R716">
        <f>Input!P716</f>
        <v>0</v>
      </c>
      <c r="S716" s="1">
        <f>Input!Q716</f>
        <v>0</v>
      </c>
      <c r="T716" s="1">
        <f>Input!R716</f>
        <v>0</v>
      </c>
    </row>
    <row r="717" spans="1:20" x14ac:dyDescent="0.45">
      <c r="A717">
        <f t="shared" si="23"/>
        <v>0</v>
      </c>
      <c r="B717">
        <f t="shared" si="24"/>
        <v>0</v>
      </c>
      <c r="C717">
        <f>Input!A717</f>
        <v>0</v>
      </c>
      <c r="D717">
        <f>Input!B717</f>
        <v>0</v>
      </c>
      <c r="E717">
        <f>Input!C717</f>
        <v>0</v>
      </c>
      <c r="F717">
        <f>Input!D717</f>
        <v>0</v>
      </c>
      <c r="G717">
        <f>Input!E717</f>
        <v>0</v>
      </c>
      <c r="H717">
        <f>Input!F717</f>
        <v>0</v>
      </c>
      <c r="I717">
        <f>Input!G717</f>
        <v>0</v>
      </c>
      <c r="J717">
        <f>Input!H717</f>
        <v>0</v>
      </c>
      <c r="K717">
        <f>Input!I717</f>
        <v>0</v>
      </c>
      <c r="L717">
        <f>Input!J717</f>
        <v>0</v>
      </c>
      <c r="M717">
        <f>Input!K717</f>
        <v>0</v>
      </c>
      <c r="N717" s="1">
        <f>Input!L717</f>
        <v>0</v>
      </c>
      <c r="O717" s="1">
        <f>Input!M717</f>
        <v>0</v>
      </c>
      <c r="P717" s="1">
        <f>Input!N717</f>
        <v>0</v>
      </c>
      <c r="Q717" s="1">
        <f>Input!O717</f>
        <v>0</v>
      </c>
      <c r="R717">
        <f>Input!P717</f>
        <v>0</v>
      </c>
      <c r="S717" s="1">
        <f>Input!Q717</f>
        <v>0</v>
      </c>
      <c r="T717" s="1">
        <f>Input!R717</f>
        <v>0</v>
      </c>
    </row>
    <row r="718" spans="1:20" x14ac:dyDescent="0.45">
      <c r="A718">
        <f t="shared" si="23"/>
        <v>0</v>
      </c>
      <c r="B718">
        <f t="shared" si="24"/>
        <v>0</v>
      </c>
      <c r="C718">
        <f>Input!A718</f>
        <v>0</v>
      </c>
      <c r="D718">
        <f>Input!B718</f>
        <v>0</v>
      </c>
      <c r="E718">
        <f>Input!C718</f>
        <v>0</v>
      </c>
      <c r="F718">
        <f>Input!D718</f>
        <v>0</v>
      </c>
      <c r="G718">
        <f>Input!E718</f>
        <v>0</v>
      </c>
      <c r="H718">
        <f>Input!F718</f>
        <v>0</v>
      </c>
      <c r="I718">
        <f>Input!G718</f>
        <v>0</v>
      </c>
      <c r="J718">
        <f>Input!H718</f>
        <v>0</v>
      </c>
      <c r="K718">
        <f>Input!I718</f>
        <v>0</v>
      </c>
      <c r="L718">
        <f>Input!J718</f>
        <v>0</v>
      </c>
      <c r="M718">
        <f>Input!K718</f>
        <v>0</v>
      </c>
      <c r="N718" s="1">
        <f>Input!L718</f>
        <v>0</v>
      </c>
      <c r="O718" s="1">
        <f>Input!M718</f>
        <v>0</v>
      </c>
      <c r="P718" s="1">
        <f>Input!N718</f>
        <v>0</v>
      </c>
      <c r="Q718" s="1">
        <f>Input!O718</f>
        <v>0</v>
      </c>
      <c r="R718">
        <f>Input!P718</f>
        <v>0</v>
      </c>
      <c r="S718" s="1">
        <f>Input!Q718</f>
        <v>0</v>
      </c>
      <c r="T718" s="1">
        <f>Input!R718</f>
        <v>0</v>
      </c>
    </row>
    <row r="719" spans="1:20" x14ac:dyDescent="0.45">
      <c r="A719">
        <f t="shared" si="23"/>
        <v>0</v>
      </c>
      <c r="B719">
        <f t="shared" si="24"/>
        <v>0</v>
      </c>
      <c r="C719">
        <f>Input!A719</f>
        <v>0</v>
      </c>
      <c r="D719">
        <f>Input!B719</f>
        <v>0</v>
      </c>
      <c r="E719">
        <f>Input!C719</f>
        <v>0</v>
      </c>
      <c r="F719">
        <f>Input!D719</f>
        <v>0</v>
      </c>
      <c r="G719">
        <f>Input!E719</f>
        <v>0</v>
      </c>
      <c r="H719">
        <f>Input!F719</f>
        <v>0</v>
      </c>
      <c r="I719">
        <f>Input!G719</f>
        <v>0</v>
      </c>
      <c r="J719">
        <f>Input!H719</f>
        <v>0</v>
      </c>
      <c r="K719">
        <f>Input!I719</f>
        <v>0</v>
      </c>
      <c r="L719">
        <f>Input!J719</f>
        <v>0</v>
      </c>
      <c r="M719">
        <f>Input!K719</f>
        <v>0</v>
      </c>
      <c r="N719" s="1">
        <f>Input!L719</f>
        <v>0</v>
      </c>
      <c r="O719" s="1">
        <f>Input!M719</f>
        <v>0</v>
      </c>
      <c r="P719" s="1">
        <f>Input!N719</f>
        <v>0</v>
      </c>
      <c r="Q719" s="1">
        <f>Input!O719</f>
        <v>0</v>
      </c>
      <c r="R719">
        <f>Input!P719</f>
        <v>0</v>
      </c>
      <c r="S719" s="1">
        <f>Input!Q719</f>
        <v>0</v>
      </c>
      <c r="T719" s="1">
        <f>Input!R719</f>
        <v>0</v>
      </c>
    </row>
    <row r="720" spans="1:20" x14ac:dyDescent="0.45">
      <c r="A720">
        <f t="shared" si="23"/>
        <v>0</v>
      </c>
      <c r="B720">
        <f t="shared" si="24"/>
        <v>0</v>
      </c>
      <c r="C720">
        <f>Input!A720</f>
        <v>0</v>
      </c>
      <c r="D720">
        <f>Input!B720</f>
        <v>0</v>
      </c>
      <c r="E720">
        <f>Input!C720</f>
        <v>0</v>
      </c>
      <c r="F720">
        <f>Input!D720</f>
        <v>0</v>
      </c>
      <c r="G720">
        <f>Input!E720</f>
        <v>0</v>
      </c>
      <c r="H720">
        <f>Input!F720</f>
        <v>0</v>
      </c>
      <c r="I720">
        <f>Input!G720</f>
        <v>0</v>
      </c>
      <c r="J720">
        <f>Input!H720</f>
        <v>0</v>
      </c>
      <c r="K720">
        <f>Input!I720</f>
        <v>0</v>
      </c>
      <c r="L720">
        <f>Input!J720</f>
        <v>0</v>
      </c>
      <c r="M720">
        <f>Input!K720</f>
        <v>0</v>
      </c>
      <c r="N720" s="1">
        <f>Input!L720</f>
        <v>0</v>
      </c>
      <c r="O720" s="1">
        <f>Input!M720</f>
        <v>0</v>
      </c>
      <c r="P720" s="1">
        <f>Input!N720</f>
        <v>0</v>
      </c>
      <c r="Q720" s="1">
        <f>Input!O720</f>
        <v>0</v>
      </c>
      <c r="R720">
        <f>Input!P720</f>
        <v>0</v>
      </c>
      <c r="S720" s="1">
        <f>Input!Q720</f>
        <v>0</v>
      </c>
      <c r="T720" s="1">
        <f>Input!R720</f>
        <v>0</v>
      </c>
    </row>
    <row r="721" spans="1:20" x14ac:dyDescent="0.45">
      <c r="A721">
        <f t="shared" si="23"/>
        <v>0</v>
      </c>
      <c r="B721">
        <f t="shared" si="24"/>
        <v>0</v>
      </c>
      <c r="C721">
        <f>Input!A721</f>
        <v>0</v>
      </c>
      <c r="D721">
        <f>Input!B721</f>
        <v>0</v>
      </c>
      <c r="E721">
        <f>Input!C721</f>
        <v>0</v>
      </c>
      <c r="F721">
        <f>Input!D721</f>
        <v>0</v>
      </c>
      <c r="G721">
        <f>Input!E721</f>
        <v>0</v>
      </c>
      <c r="H721">
        <f>Input!F721</f>
        <v>0</v>
      </c>
      <c r="I721">
        <f>Input!G721</f>
        <v>0</v>
      </c>
      <c r="J721">
        <f>Input!H721</f>
        <v>0</v>
      </c>
      <c r="K721">
        <f>Input!I721</f>
        <v>0</v>
      </c>
      <c r="L721">
        <f>Input!J721</f>
        <v>0</v>
      </c>
      <c r="M721">
        <f>Input!K721</f>
        <v>0</v>
      </c>
      <c r="N721" s="1">
        <f>Input!L721</f>
        <v>0</v>
      </c>
      <c r="O721" s="1">
        <f>Input!M721</f>
        <v>0</v>
      </c>
      <c r="P721" s="1">
        <f>Input!N721</f>
        <v>0</v>
      </c>
      <c r="Q721" s="1">
        <f>Input!O721</f>
        <v>0</v>
      </c>
      <c r="R721">
        <f>Input!P721</f>
        <v>0</v>
      </c>
      <c r="S721" s="1">
        <f>Input!Q721</f>
        <v>0</v>
      </c>
      <c r="T721" s="1">
        <f>Input!R721</f>
        <v>0</v>
      </c>
    </row>
    <row r="722" spans="1:20" x14ac:dyDescent="0.45">
      <c r="A722">
        <f t="shared" si="23"/>
        <v>0</v>
      </c>
      <c r="B722">
        <f t="shared" si="24"/>
        <v>0</v>
      </c>
      <c r="C722">
        <f>Input!A722</f>
        <v>0</v>
      </c>
      <c r="D722">
        <f>Input!B722</f>
        <v>0</v>
      </c>
      <c r="E722">
        <f>Input!C722</f>
        <v>0</v>
      </c>
      <c r="F722">
        <f>Input!D722</f>
        <v>0</v>
      </c>
      <c r="G722">
        <f>Input!E722</f>
        <v>0</v>
      </c>
      <c r="H722">
        <f>Input!F722</f>
        <v>0</v>
      </c>
      <c r="I722">
        <f>Input!G722</f>
        <v>0</v>
      </c>
      <c r="J722">
        <f>Input!H722</f>
        <v>0</v>
      </c>
      <c r="K722">
        <f>Input!I722</f>
        <v>0</v>
      </c>
      <c r="L722">
        <f>Input!J722</f>
        <v>0</v>
      </c>
      <c r="M722">
        <f>Input!K722</f>
        <v>0</v>
      </c>
      <c r="N722" s="1">
        <f>Input!L722</f>
        <v>0</v>
      </c>
      <c r="O722" s="1">
        <f>Input!M722</f>
        <v>0</v>
      </c>
      <c r="P722" s="1">
        <f>Input!N722</f>
        <v>0</v>
      </c>
      <c r="Q722" s="1">
        <f>Input!O722</f>
        <v>0</v>
      </c>
      <c r="R722">
        <f>Input!P722</f>
        <v>0</v>
      </c>
      <c r="S722" s="1">
        <f>Input!Q722</f>
        <v>0</v>
      </c>
      <c r="T722" s="1">
        <f>Input!R722</f>
        <v>0</v>
      </c>
    </row>
    <row r="723" spans="1:20" x14ac:dyDescent="0.45">
      <c r="A723">
        <f t="shared" si="23"/>
        <v>0</v>
      </c>
      <c r="B723">
        <f t="shared" si="24"/>
        <v>0</v>
      </c>
      <c r="C723">
        <f>Input!A723</f>
        <v>0</v>
      </c>
      <c r="D723">
        <f>Input!B723</f>
        <v>0</v>
      </c>
      <c r="E723">
        <f>Input!C723</f>
        <v>0</v>
      </c>
      <c r="F723">
        <f>Input!D723</f>
        <v>0</v>
      </c>
      <c r="G723">
        <f>Input!E723</f>
        <v>0</v>
      </c>
      <c r="H723">
        <f>Input!F723</f>
        <v>0</v>
      </c>
      <c r="I723">
        <f>Input!G723</f>
        <v>0</v>
      </c>
      <c r="J723">
        <f>Input!H723</f>
        <v>0</v>
      </c>
      <c r="K723">
        <f>Input!I723</f>
        <v>0</v>
      </c>
      <c r="L723">
        <f>Input!J723</f>
        <v>0</v>
      </c>
      <c r="M723">
        <f>Input!K723</f>
        <v>0</v>
      </c>
      <c r="N723" s="1">
        <f>Input!L723</f>
        <v>0</v>
      </c>
      <c r="O723" s="1">
        <f>Input!M723</f>
        <v>0</v>
      </c>
      <c r="P723" s="1">
        <f>Input!N723</f>
        <v>0</v>
      </c>
      <c r="Q723" s="1">
        <f>Input!O723</f>
        <v>0</v>
      </c>
      <c r="R723">
        <f>Input!P723</f>
        <v>0</v>
      </c>
      <c r="S723" s="1">
        <f>Input!Q723</f>
        <v>0</v>
      </c>
      <c r="T723" s="1">
        <f>Input!R723</f>
        <v>0</v>
      </c>
    </row>
    <row r="724" spans="1:20" x14ac:dyDescent="0.45">
      <c r="A724">
        <f t="shared" si="23"/>
        <v>0</v>
      </c>
      <c r="B724">
        <f t="shared" si="24"/>
        <v>0</v>
      </c>
      <c r="C724">
        <f>Input!A724</f>
        <v>0</v>
      </c>
      <c r="D724">
        <f>Input!B724</f>
        <v>0</v>
      </c>
      <c r="E724">
        <f>Input!C724</f>
        <v>0</v>
      </c>
      <c r="F724">
        <f>Input!D724</f>
        <v>0</v>
      </c>
      <c r="G724">
        <f>Input!E724</f>
        <v>0</v>
      </c>
      <c r="H724">
        <f>Input!F724</f>
        <v>0</v>
      </c>
      <c r="I724">
        <f>Input!G724</f>
        <v>0</v>
      </c>
      <c r="J724">
        <f>Input!H724</f>
        <v>0</v>
      </c>
      <c r="K724">
        <f>Input!I724</f>
        <v>0</v>
      </c>
      <c r="L724">
        <f>Input!J724</f>
        <v>0</v>
      </c>
      <c r="M724">
        <f>Input!K724</f>
        <v>0</v>
      </c>
      <c r="N724" s="1">
        <f>Input!L724</f>
        <v>0</v>
      </c>
      <c r="O724" s="1">
        <f>Input!M724</f>
        <v>0</v>
      </c>
      <c r="P724" s="1">
        <f>Input!N724</f>
        <v>0</v>
      </c>
      <c r="Q724" s="1">
        <f>Input!O724</f>
        <v>0</v>
      </c>
      <c r="R724">
        <f>Input!P724</f>
        <v>0</v>
      </c>
      <c r="S724" s="1">
        <f>Input!Q724</f>
        <v>0</v>
      </c>
      <c r="T724" s="1">
        <f>Input!R724</f>
        <v>0</v>
      </c>
    </row>
    <row r="725" spans="1:20" x14ac:dyDescent="0.45">
      <c r="A725">
        <f t="shared" si="23"/>
        <v>0</v>
      </c>
      <c r="B725">
        <f t="shared" si="24"/>
        <v>0</v>
      </c>
      <c r="C725">
        <f>Input!A725</f>
        <v>0</v>
      </c>
      <c r="D725">
        <f>Input!B725</f>
        <v>0</v>
      </c>
      <c r="E725">
        <f>Input!C725</f>
        <v>0</v>
      </c>
      <c r="F725">
        <f>Input!D725</f>
        <v>0</v>
      </c>
      <c r="G725">
        <f>Input!E725</f>
        <v>0</v>
      </c>
      <c r="H725">
        <f>Input!F725</f>
        <v>0</v>
      </c>
      <c r="I725">
        <f>Input!G725</f>
        <v>0</v>
      </c>
      <c r="J725">
        <f>Input!H725</f>
        <v>0</v>
      </c>
      <c r="K725">
        <f>Input!I725</f>
        <v>0</v>
      </c>
      <c r="L725">
        <f>Input!J725</f>
        <v>0</v>
      </c>
      <c r="M725">
        <f>Input!K725</f>
        <v>0</v>
      </c>
      <c r="N725" s="1">
        <f>Input!L725</f>
        <v>0</v>
      </c>
      <c r="O725" s="1">
        <f>Input!M725</f>
        <v>0</v>
      </c>
      <c r="P725" s="1">
        <f>Input!N725</f>
        <v>0</v>
      </c>
      <c r="Q725" s="1">
        <f>Input!O725</f>
        <v>0</v>
      </c>
      <c r="R725">
        <f>Input!P725</f>
        <v>0</v>
      </c>
      <c r="S725" s="1">
        <f>Input!Q725</f>
        <v>0</v>
      </c>
      <c r="T725" s="1">
        <f>Input!R725</f>
        <v>0</v>
      </c>
    </row>
    <row r="726" spans="1:20" x14ac:dyDescent="0.45">
      <c r="A726">
        <f t="shared" si="23"/>
        <v>0</v>
      </c>
      <c r="B726">
        <f t="shared" si="24"/>
        <v>0</v>
      </c>
      <c r="C726">
        <f>Input!A726</f>
        <v>0</v>
      </c>
      <c r="D726">
        <f>Input!B726</f>
        <v>0</v>
      </c>
      <c r="E726">
        <f>Input!C726</f>
        <v>0</v>
      </c>
      <c r="F726">
        <f>Input!D726</f>
        <v>0</v>
      </c>
      <c r="G726">
        <f>Input!E726</f>
        <v>0</v>
      </c>
      <c r="H726">
        <f>Input!F726</f>
        <v>0</v>
      </c>
      <c r="I726">
        <f>Input!G726</f>
        <v>0</v>
      </c>
      <c r="J726">
        <f>Input!H726</f>
        <v>0</v>
      </c>
      <c r="K726">
        <f>Input!I726</f>
        <v>0</v>
      </c>
      <c r="L726">
        <f>Input!J726</f>
        <v>0</v>
      </c>
      <c r="M726">
        <f>Input!K726</f>
        <v>0</v>
      </c>
      <c r="N726" s="1">
        <f>Input!L726</f>
        <v>0</v>
      </c>
      <c r="O726" s="1">
        <f>Input!M726</f>
        <v>0</v>
      </c>
      <c r="P726" s="1">
        <f>Input!N726</f>
        <v>0</v>
      </c>
      <c r="Q726" s="1">
        <f>Input!O726</f>
        <v>0</v>
      </c>
      <c r="R726">
        <f>Input!P726</f>
        <v>0</v>
      </c>
      <c r="S726" s="1">
        <f>Input!Q726</f>
        <v>0</v>
      </c>
      <c r="T726" s="1">
        <f>Input!R726</f>
        <v>0</v>
      </c>
    </row>
    <row r="727" spans="1:20" x14ac:dyDescent="0.45">
      <c r="A727">
        <f t="shared" si="23"/>
        <v>0</v>
      </c>
      <c r="B727">
        <f t="shared" si="24"/>
        <v>0</v>
      </c>
      <c r="C727">
        <f>Input!A727</f>
        <v>0</v>
      </c>
      <c r="D727">
        <f>Input!B727</f>
        <v>0</v>
      </c>
      <c r="E727">
        <f>Input!C727</f>
        <v>0</v>
      </c>
      <c r="F727">
        <f>Input!D727</f>
        <v>0</v>
      </c>
      <c r="G727">
        <f>Input!E727</f>
        <v>0</v>
      </c>
      <c r="H727">
        <f>Input!F727</f>
        <v>0</v>
      </c>
      <c r="I727">
        <f>Input!G727</f>
        <v>0</v>
      </c>
      <c r="J727">
        <f>Input!H727</f>
        <v>0</v>
      </c>
      <c r="K727">
        <f>Input!I727</f>
        <v>0</v>
      </c>
      <c r="L727">
        <f>Input!J727</f>
        <v>0</v>
      </c>
      <c r="M727">
        <f>Input!K727</f>
        <v>0</v>
      </c>
      <c r="N727" s="1">
        <f>Input!L727</f>
        <v>0</v>
      </c>
      <c r="O727" s="1">
        <f>Input!M727</f>
        <v>0</v>
      </c>
      <c r="P727" s="1">
        <f>Input!N727</f>
        <v>0</v>
      </c>
      <c r="Q727" s="1">
        <f>Input!O727</f>
        <v>0</v>
      </c>
      <c r="R727">
        <f>Input!P727</f>
        <v>0</v>
      </c>
      <c r="S727" s="1">
        <f>Input!Q727</f>
        <v>0</v>
      </c>
      <c r="T727" s="1">
        <f>Input!R727</f>
        <v>0</v>
      </c>
    </row>
    <row r="728" spans="1:20" x14ac:dyDescent="0.45">
      <c r="A728">
        <f t="shared" si="23"/>
        <v>0</v>
      </c>
      <c r="B728">
        <f t="shared" si="24"/>
        <v>0</v>
      </c>
      <c r="C728">
        <f>Input!A728</f>
        <v>0</v>
      </c>
      <c r="D728">
        <f>Input!B728</f>
        <v>0</v>
      </c>
      <c r="E728">
        <f>Input!C728</f>
        <v>0</v>
      </c>
      <c r="F728">
        <f>Input!D728</f>
        <v>0</v>
      </c>
      <c r="G728">
        <f>Input!E728</f>
        <v>0</v>
      </c>
      <c r="H728">
        <f>Input!F728</f>
        <v>0</v>
      </c>
      <c r="I728">
        <f>Input!G728</f>
        <v>0</v>
      </c>
      <c r="J728">
        <f>Input!H728</f>
        <v>0</v>
      </c>
      <c r="K728">
        <f>Input!I728</f>
        <v>0</v>
      </c>
      <c r="L728">
        <f>Input!J728</f>
        <v>0</v>
      </c>
      <c r="M728">
        <f>Input!K728</f>
        <v>0</v>
      </c>
      <c r="N728" s="1">
        <f>Input!L728</f>
        <v>0</v>
      </c>
      <c r="O728" s="1">
        <f>Input!M728</f>
        <v>0</v>
      </c>
      <c r="P728" s="1">
        <f>Input!N728</f>
        <v>0</v>
      </c>
      <c r="Q728" s="1">
        <f>Input!O728</f>
        <v>0</v>
      </c>
      <c r="R728">
        <f>Input!P728</f>
        <v>0</v>
      </c>
      <c r="S728" s="1">
        <f>Input!Q728</f>
        <v>0</v>
      </c>
      <c r="T728" s="1">
        <f>Input!R728</f>
        <v>0</v>
      </c>
    </row>
    <row r="729" spans="1:20" x14ac:dyDescent="0.45">
      <c r="A729">
        <f t="shared" si="23"/>
        <v>0</v>
      </c>
      <c r="B729">
        <f t="shared" si="24"/>
        <v>0</v>
      </c>
      <c r="C729">
        <f>Input!A729</f>
        <v>0</v>
      </c>
      <c r="D729">
        <f>Input!B729</f>
        <v>0</v>
      </c>
      <c r="E729">
        <f>Input!C729</f>
        <v>0</v>
      </c>
      <c r="F729">
        <f>Input!D729</f>
        <v>0</v>
      </c>
      <c r="G729">
        <f>Input!E729</f>
        <v>0</v>
      </c>
      <c r="H729">
        <f>Input!F729</f>
        <v>0</v>
      </c>
      <c r="I729">
        <f>Input!G729</f>
        <v>0</v>
      </c>
      <c r="J729">
        <f>Input!H729</f>
        <v>0</v>
      </c>
      <c r="K729">
        <f>Input!I729</f>
        <v>0</v>
      </c>
      <c r="L729">
        <f>Input!J729</f>
        <v>0</v>
      </c>
      <c r="M729">
        <f>Input!K729</f>
        <v>0</v>
      </c>
      <c r="N729" s="1">
        <f>Input!L729</f>
        <v>0</v>
      </c>
      <c r="O729" s="1">
        <f>Input!M729</f>
        <v>0</v>
      </c>
      <c r="P729" s="1">
        <f>Input!N729</f>
        <v>0</v>
      </c>
      <c r="Q729" s="1">
        <f>Input!O729</f>
        <v>0</v>
      </c>
      <c r="R729">
        <f>Input!P729</f>
        <v>0</v>
      </c>
      <c r="S729" s="1">
        <f>Input!Q729</f>
        <v>0</v>
      </c>
      <c r="T729" s="1">
        <f>Input!R729</f>
        <v>0</v>
      </c>
    </row>
    <row r="730" spans="1:20" x14ac:dyDescent="0.45">
      <c r="A730">
        <f t="shared" si="23"/>
        <v>0</v>
      </c>
      <c r="B730">
        <f t="shared" si="24"/>
        <v>0</v>
      </c>
      <c r="C730">
        <f>Input!A730</f>
        <v>0</v>
      </c>
      <c r="D730">
        <f>Input!B730</f>
        <v>0</v>
      </c>
      <c r="E730">
        <f>Input!C730</f>
        <v>0</v>
      </c>
      <c r="F730">
        <f>Input!D730</f>
        <v>0</v>
      </c>
      <c r="G730">
        <f>Input!E730</f>
        <v>0</v>
      </c>
      <c r="H730">
        <f>Input!F730</f>
        <v>0</v>
      </c>
      <c r="I730">
        <f>Input!G730</f>
        <v>0</v>
      </c>
      <c r="J730">
        <f>Input!H730</f>
        <v>0</v>
      </c>
      <c r="K730">
        <f>Input!I730</f>
        <v>0</v>
      </c>
      <c r="L730">
        <f>Input!J730</f>
        <v>0</v>
      </c>
      <c r="M730">
        <f>Input!K730</f>
        <v>0</v>
      </c>
      <c r="N730" s="1">
        <f>Input!L730</f>
        <v>0</v>
      </c>
      <c r="O730" s="1">
        <f>Input!M730</f>
        <v>0</v>
      </c>
      <c r="P730" s="1">
        <f>Input!N730</f>
        <v>0</v>
      </c>
      <c r="Q730" s="1">
        <f>Input!O730</f>
        <v>0</v>
      </c>
      <c r="R730">
        <f>Input!P730</f>
        <v>0</v>
      </c>
      <c r="S730" s="1">
        <f>Input!Q730</f>
        <v>0</v>
      </c>
      <c r="T730" s="1">
        <f>Input!R730</f>
        <v>0</v>
      </c>
    </row>
    <row r="731" spans="1:20" x14ac:dyDescent="0.45">
      <c r="A731">
        <f t="shared" si="23"/>
        <v>0</v>
      </c>
      <c r="B731">
        <f t="shared" si="24"/>
        <v>0</v>
      </c>
      <c r="C731">
        <f>Input!A731</f>
        <v>0</v>
      </c>
      <c r="D731">
        <f>Input!B731</f>
        <v>0</v>
      </c>
      <c r="E731">
        <f>Input!C731</f>
        <v>0</v>
      </c>
      <c r="F731">
        <f>Input!D731</f>
        <v>0</v>
      </c>
      <c r="G731">
        <f>Input!E731</f>
        <v>0</v>
      </c>
      <c r="H731">
        <f>Input!F731</f>
        <v>0</v>
      </c>
      <c r="I731">
        <f>Input!G731</f>
        <v>0</v>
      </c>
      <c r="J731">
        <f>Input!H731</f>
        <v>0</v>
      </c>
      <c r="K731">
        <f>Input!I731</f>
        <v>0</v>
      </c>
      <c r="L731">
        <f>Input!J731</f>
        <v>0</v>
      </c>
      <c r="M731">
        <f>Input!K731</f>
        <v>0</v>
      </c>
      <c r="N731" s="1">
        <f>Input!L731</f>
        <v>0</v>
      </c>
      <c r="O731" s="1">
        <f>Input!M731</f>
        <v>0</v>
      </c>
      <c r="P731" s="1">
        <f>Input!N731</f>
        <v>0</v>
      </c>
      <c r="Q731" s="1">
        <f>Input!O731</f>
        <v>0</v>
      </c>
      <c r="R731">
        <f>Input!P731</f>
        <v>0</v>
      </c>
      <c r="S731" s="1">
        <f>Input!Q731</f>
        <v>0</v>
      </c>
      <c r="T731" s="1">
        <f>Input!R731</f>
        <v>0</v>
      </c>
    </row>
    <row r="732" spans="1:20" x14ac:dyDescent="0.45">
      <c r="A732">
        <f t="shared" si="23"/>
        <v>0</v>
      </c>
      <c r="B732">
        <f t="shared" si="24"/>
        <v>0</v>
      </c>
      <c r="C732">
        <f>Input!A732</f>
        <v>0</v>
      </c>
      <c r="D732">
        <f>Input!B732</f>
        <v>0</v>
      </c>
      <c r="E732">
        <f>Input!C732</f>
        <v>0</v>
      </c>
      <c r="F732">
        <f>Input!D732</f>
        <v>0</v>
      </c>
      <c r="G732">
        <f>Input!E732</f>
        <v>0</v>
      </c>
      <c r="H732">
        <f>Input!F732</f>
        <v>0</v>
      </c>
      <c r="I732">
        <f>Input!G732</f>
        <v>0</v>
      </c>
      <c r="J732">
        <f>Input!H732</f>
        <v>0</v>
      </c>
      <c r="K732">
        <f>Input!I732</f>
        <v>0</v>
      </c>
      <c r="L732">
        <f>Input!J732</f>
        <v>0</v>
      </c>
      <c r="M732">
        <f>Input!K732</f>
        <v>0</v>
      </c>
      <c r="N732" s="1">
        <f>Input!L732</f>
        <v>0</v>
      </c>
      <c r="O732" s="1">
        <f>Input!M732</f>
        <v>0</v>
      </c>
      <c r="P732" s="1">
        <f>Input!N732</f>
        <v>0</v>
      </c>
      <c r="Q732" s="1">
        <f>Input!O732</f>
        <v>0</v>
      </c>
      <c r="R732">
        <f>Input!P732</f>
        <v>0</v>
      </c>
      <c r="S732" s="1">
        <f>Input!Q732</f>
        <v>0</v>
      </c>
      <c r="T732" s="1">
        <f>Input!R732</f>
        <v>0</v>
      </c>
    </row>
    <row r="733" spans="1:20" x14ac:dyDescent="0.45">
      <c r="A733">
        <f t="shared" si="23"/>
        <v>0</v>
      </c>
      <c r="B733">
        <f t="shared" si="24"/>
        <v>0</v>
      </c>
      <c r="C733">
        <f>Input!A733</f>
        <v>0</v>
      </c>
      <c r="D733">
        <f>Input!B733</f>
        <v>0</v>
      </c>
      <c r="E733">
        <f>Input!C733</f>
        <v>0</v>
      </c>
      <c r="F733">
        <f>Input!D733</f>
        <v>0</v>
      </c>
      <c r="G733">
        <f>Input!E733</f>
        <v>0</v>
      </c>
      <c r="H733">
        <f>Input!F733</f>
        <v>0</v>
      </c>
      <c r="I733">
        <f>Input!G733</f>
        <v>0</v>
      </c>
      <c r="J733">
        <f>Input!H733</f>
        <v>0</v>
      </c>
      <c r="K733">
        <f>Input!I733</f>
        <v>0</v>
      </c>
      <c r="L733">
        <f>Input!J733</f>
        <v>0</v>
      </c>
      <c r="M733">
        <f>Input!K733</f>
        <v>0</v>
      </c>
      <c r="N733" s="1">
        <f>Input!L733</f>
        <v>0</v>
      </c>
      <c r="O733" s="1">
        <f>Input!M733</f>
        <v>0</v>
      </c>
      <c r="P733" s="1">
        <f>Input!N733</f>
        <v>0</v>
      </c>
      <c r="Q733" s="1">
        <f>Input!O733</f>
        <v>0</v>
      </c>
      <c r="R733">
        <f>Input!P733</f>
        <v>0</v>
      </c>
      <c r="S733" s="1">
        <f>Input!Q733</f>
        <v>0</v>
      </c>
      <c r="T733" s="1">
        <f>Input!R733</f>
        <v>0</v>
      </c>
    </row>
    <row r="734" spans="1:20" x14ac:dyDescent="0.45">
      <c r="A734">
        <f t="shared" si="23"/>
        <v>0</v>
      </c>
      <c r="B734">
        <f t="shared" si="24"/>
        <v>0</v>
      </c>
      <c r="C734">
        <f>Input!A734</f>
        <v>0</v>
      </c>
      <c r="D734">
        <f>Input!B734</f>
        <v>0</v>
      </c>
      <c r="E734">
        <f>Input!C734</f>
        <v>0</v>
      </c>
      <c r="F734">
        <f>Input!D734</f>
        <v>0</v>
      </c>
      <c r="G734">
        <f>Input!E734</f>
        <v>0</v>
      </c>
      <c r="H734">
        <f>Input!F734</f>
        <v>0</v>
      </c>
      <c r="I734">
        <f>Input!G734</f>
        <v>0</v>
      </c>
      <c r="J734">
        <f>Input!H734</f>
        <v>0</v>
      </c>
      <c r="K734">
        <f>Input!I734</f>
        <v>0</v>
      </c>
      <c r="L734">
        <f>Input!J734</f>
        <v>0</v>
      </c>
      <c r="M734">
        <f>Input!K734</f>
        <v>0</v>
      </c>
      <c r="N734" s="1">
        <f>Input!L734</f>
        <v>0</v>
      </c>
      <c r="O734" s="1">
        <f>Input!M734</f>
        <v>0</v>
      </c>
      <c r="P734" s="1">
        <f>Input!N734</f>
        <v>0</v>
      </c>
      <c r="Q734" s="1">
        <f>Input!O734</f>
        <v>0</v>
      </c>
      <c r="R734">
        <f>Input!P734</f>
        <v>0</v>
      </c>
      <c r="S734" s="1">
        <f>Input!Q734</f>
        <v>0</v>
      </c>
      <c r="T734" s="1">
        <f>Input!R734</f>
        <v>0</v>
      </c>
    </row>
    <row r="735" spans="1:20" x14ac:dyDescent="0.45">
      <c r="A735">
        <f t="shared" si="23"/>
        <v>0</v>
      </c>
      <c r="B735">
        <f t="shared" si="24"/>
        <v>0</v>
      </c>
      <c r="C735">
        <f>Input!A735</f>
        <v>0</v>
      </c>
      <c r="D735">
        <f>Input!B735</f>
        <v>0</v>
      </c>
      <c r="E735">
        <f>Input!C735</f>
        <v>0</v>
      </c>
      <c r="F735">
        <f>Input!D735</f>
        <v>0</v>
      </c>
      <c r="G735">
        <f>Input!E735</f>
        <v>0</v>
      </c>
      <c r="H735">
        <f>Input!F735</f>
        <v>0</v>
      </c>
      <c r="I735">
        <f>Input!G735</f>
        <v>0</v>
      </c>
      <c r="J735">
        <f>Input!H735</f>
        <v>0</v>
      </c>
      <c r="K735">
        <f>Input!I735</f>
        <v>0</v>
      </c>
      <c r="L735">
        <f>Input!J735</f>
        <v>0</v>
      </c>
      <c r="M735">
        <f>Input!K735</f>
        <v>0</v>
      </c>
      <c r="N735" s="1">
        <f>Input!L735</f>
        <v>0</v>
      </c>
      <c r="O735" s="1">
        <f>Input!M735</f>
        <v>0</v>
      </c>
      <c r="P735" s="1">
        <f>Input!N735</f>
        <v>0</v>
      </c>
      <c r="Q735" s="1">
        <f>Input!O735</f>
        <v>0</v>
      </c>
      <c r="R735">
        <f>Input!P735</f>
        <v>0</v>
      </c>
      <c r="S735" s="1">
        <f>Input!Q735</f>
        <v>0</v>
      </c>
      <c r="T735" s="1">
        <f>Input!R735</f>
        <v>0</v>
      </c>
    </row>
    <row r="736" spans="1:20" x14ac:dyDescent="0.45">
      <c r="A736">
        <f t="shared" si="23"/>
        <v>0</v>
      </c>
      <c r="B736">
        <f t="shared" si="24"/>
        <v>0</v>
      </c>
      <c r="C736">
        <f>Input!A736</f>
        <v>0</v>
      </c>
      <c r="D736">
        <f>Input!B736</f>
        <v>0</v>
      </c>
      <c r="E736">
        <f>Input!C736</f>
        <v>0</v>
      </c>
      <c r="F736">
        <f>Input!D736</f>
        <v>0</v>
      </c>
      <c r="G736">
        <f>Input!E736</f>
        <v>0</v>
      </c>
      <c r="H736">
        <f>Input!F736</f>
        <v>0</v>
      </c>
      <c r="I736">
        <f>Input!G736</f>
        <v>0</v>
      </c>
      <c r="J736">
        <f>Input!H736</f>
        <v>0</v>
      </c>
      <c r="K736">
        <f>Input!I736</f>
        <v>0</v>
      </c>
      <c r="L736">
        <f>Input!J736</f>
        <v>0</v>
      </c>
      <c r="M736">
        <f>Input!K736</f>
        <v>0</v>
      </c>
      <c r="N736" s="1">
        <f>Input!L736</f>
        <v>0</v>
      </c>
      <c r="O736" s="1">
        <f>Input!M736</f>
        <v>0</v>
      </c>
      <c r="P736" s="1">
        <f>Input!N736</f>
        <v>0</v>
      </c>
      <c r="Q736" s="1">
        <f>Input!O736</f>
        <v>0</v>
      </c>
      <c r="R736">
        <f>Input!P736</f>
        <v>0</v>
      </c>
      <c r="S736" s="1">
        <f>Input!Q736</f>
        <v>0</v>
      </c>
      <c r="T736" s="1">
        <f>Input!R736</f>
        <v>0</v>
      </c>
    </row>
    <row r="737" spans="1:20" x14ac:dyDescent="0.45">
      <c r="A737">
        <f t="shared" si="23"/>
        <v>0</v>
      </c>
      <c r="B737">
        <f t="shared" si="24"/>
        <v>0</v>
      </c>
      <c r="C737">
        <f>Input!A737</f>
        <v>0</v>
      </c>
      <c r="D737">
        <f>Input!B737</f>
        <v>0</v>
      </c>
      <c r="E737">
        <f>Input!C737</f>
        <v>0</v>
      </c>
      <c r="F737">
        <f>Input!D737</f>
        <v>0</v>
      </c>
      <c r="G737">
        <f>Input!E737</f>
        <v>0</v>
      </c>
      <c r="H737">
        <f>Input!F737</f>
        <v>0</v>
      </c>
      <c r="I737">
        <f>Input!G737</f>
        <v>0</v>
      </c>
      <c r="J737">
        <f>Input!H737</f>
        <v>0</v>
      </c>
      <c r="K737">
        <f>Input!I737</f>
        <v>0</v>
      </c>
      <c r="L737">
        <f>Input!J737</f>
        <v>0</v>
      </c>
      <c r="M737">
        <f>Input!K737</f>
        <v>0</v>
      </c>
      <c r="N737" s="1">
        <f>Input!L737</f>
        <v>0</v>
      </c>
      <c r="O737" s="1">
        <f>Input!M737</f>
        <v>0</v>
      </c>
      <c r="P737" s="1">
        <f>Input!N737</f>
        <v>0</v>
      </c>
      <c r="Q737" s="1">
        <f>Input!O737</f>
        <v>0</v>
      </c>
      <c r="R737">
        <f>Input!P737</f>
        <v>0</v>
      </c>
      <c r="S737" s="1">
        <f>Input!Q737</f>
        <v>0</v>
      </c>
      <c r="T737" s="1">
        <f>Input!R737</f>
        <v>0</v>
      </c>
    </row>
    <row r="738" spans="1:20" x14ac:dyDescent="0.45">
      <c r="A738">
        <f t="shared" si="23"/>
        <v>0</v>
      </c>
      <c r="B738">
        <f t="shared" si="24"/>
        <v>0</v>
      </c>
      <c r="C738">
        <f>Input!A738</f>
        <v>0</v>
      </c>
      <c r="D738">
        <f>Input!B738</f>
        <v>0</v>
      </c>
      <c r="E738">
        <f>Input!C738</f>
        <v>0</v>
      </c>
      <c r="F738">
        <f>Input!D738</f>
        <v>0</v>
      </c>
      <c r="G738">
        <f>Input!E738</f>
        <v>0</v>
      </c>
      <c r="H738">
        <f>Input!F738</f>
        <v>0</v>
      </c>
      <c r="I738">
        <f>Input!G738</f>
        <v>0</v>
      </c>
      <c r="J738">
        <f>Input!H738</f>
        <v>0</v>
      </c>
      <c r="K738">
        <f>Input!I738</f>
        <v>0</v>
      </c>
      <c r="L738">
        <f>Input!J738</f>
        <v>0</v>
      </c>
      <c r="M738">
        <f>Input!K738</f>
        <v>0</v>
      </c>
      <c r="N738" s="1">
        <f>Input!L738</f>
        <v>0</v>
      </c>
      <c r="O738" s="1">
        <f>Input!M738</f>
        <v>0</v>
      </c>
      <c r="P738" s="1">
        <f>Input!N738</f>
        <v>0</v>
      </c>
      <c r="Q738" s="1">
        <f>Input!O738</f>
        <v>0</v>
      </c>
      <c r="R738">
        <f>Input!P738</f>
        <v>0</v>
      </c>
      <c r="S738" s="1">
        <f>Input!Q738</f>
        <v>0</v>
      </c>
      <c r="T738" s="1">
        <f>Input!R738</f>
        <v>0</v>
      </c>
    </row>
    <row r="739" spans="1:20" x14ac:dyDescent="0.45">
      <c r="A739">
        <f t="shared" si="23"/>
        <v>0</v>
      </c>
      <c r="B739">
        <f t="shared" si="24"/>
        <v>0</v>
      </c>
      <c r="C739">
        <f>Input!A739</f>
        <v>0</v>
      </c>
      <c r="D739">
        <f>Input!B739</f>
        <v>0</v>
      </c>
      <c r="E739">
        <f>Input!C739</f>
        <v>0</v>
      </c>
      <c r="F739">
        <f>Input!D739</f>
        <v>0</v>
      </c>
      <c r="G739">
        <f>Input!E739</f>
        <v>0</v>
      </c>
      <c r="H739">
        <f>Input!F739</f>
        <v>0</v>
      </c>
      <c r="I739">
        <f>Input!G739</f>
        <v>0</v>
      </c>
      <c r="J739">
        <f>Input!H739</f>
        <v>0</v>
      </c>
      <c r="K739">
        <f>Input!I739</f>
        <v>0</v>
      </c>
      <c r="L739">
        <f>Input!J739</f>
        <v>0</v>
      </c>
      <c r="M739">
        <f>Input!K739</f>
        <v>0</v>
      </c>
      <c r="N739" s="1">
        <f>Input!L739</f>
        <v>0</v>
      </c>
      <c r="O739" s="1">
        <f>Input!M739</f>
        <v>0</v>
      </c>
      <c r="P739" s="1">
        <f>Input!N739</f>
        <v>0</v>
      </c>
      <c r="Q739" s="1">
        <f>Input!O739</f>
        <v>0</v>
      </c>
      <c r="R739">
        <f>Input!P739</f>
        <v>0</v>
      </c>
      <c r="S739" s="1">
        <f>Input!Q739</f>
        <v>0</v>
      </c>
      <c r="T739" s="1">
        <f>Input!R739</f>
        <v>0</v>
      </c>
    </row>
    <row r="740" spans="1:20" x14ac:dyDescent="0.45">
      <c r="A740">
        <f t="shared" si="23"/>
        <v>0</v>
      </c>
      <c r="B740">
        <f t="shared" si="24"/>
        <v>0</v>
      </c>
      <c r="C740">
        <f>Input!A740</f>
        <v>0</v>
      </c>
      <c r="D740">
        <f>Input!B740</f>
        <v>0</v>
      </c>
      <c r="E740">
        <f>Input!C740</f>
        <v>0</v>
      </c>
      <c r="F740">
        <f>Input!D740</f>
        <v>0</v>
      </c>
      <c r="G740">
        <f>Input!E740</f>
        <v>0</v>
      </c>
      <c r="H740">
        <f>Input!F740</f>
        <v>0</v>
      </c>
      <c r="I740">
        <f>Input!G740</f>
        <v>0</v>
      </c>
      <c r="J740">
        <f>Input!H740</f>
        <v>0</v>
      </c>
      <c r="K740">
        <f>Input!I740</f>
        <v>0</v>
      </c>
      <c r="L740">
        <f>Input!J740</f>
        <v>0</v>
      </c>
      <c r="M740">
        <f>Input!K740</f>
        <v>0</v>
      </c>
      <c r="N740" s="1">
        <f>Input!L740</f>
        <v>0</v>
      </c>
      <c r="O740" s="1">
        <f>Input!M740</f>
        <v>0</v>
      </c>
      <c r="P740" s="1">
        <f>Input!N740</f>
        <v>0</v>
      </c>
      <c r="Q740" s="1">
        <f>Input!O740</f>
        <v>0</v>
      </c>
      <c r="R740">
        <f>Input!P740</f>
        <v>0</v>
      </c>
      <c r="S740" s="1">
        <f>Input!Q740</f>
        <v>0</v>
      </c>
      <c r="T740" s="1">
        <f>Input!R740</f>
        <v>0</v>
      </c>
    </row>
    <row r="741" spans="1:20" x14ac:dyDescent="0.45">
      <c r="A741">
        <f t="shared" si="23"/>
        <v>0</v>
      </c>
      <c r="B741">
        <f t="shared" si="24"/>
        <v>0</v>
      </c>
      <c r="C741">
        <f>Input!A741</f>
        <v>0</v>
      </c>
      <c r="D741">
        <f>Input!B741</f>
        <v>0</v>
      </c>
      <c r="E741">
        <f>Input!C741</f>
        <v>0</v>
      </c>
      <c r="F741">
        <f>Input!D741</f>
        <v>0</v>
      </c>
      <c r="G741">
        <f>Input!E741</f>
        <v>0</v>
      </c>
      <c r="H741">
        <f>Input!F741</f>
        <v>0</v>
      </c>
      <c r="I741">
        <f>Input!G741</f>
        <v>0</v>
      </c>
      <c r="J741">
        <f>Input!H741</f>
        <v>0</v>
      </c>
      <c r="K741">
        <f>Input!I741</f>
        <v>0</v>
      </c>
      <c r="L741">
        <f>Input!J741</f>
        <v>0</v>
      </c>
      <c r="M741">
        <f>Input!K741</f>
        <v>0</v>
      </c>
      <c r="N741" s="1">
        <f>Input!L741</f>
        <v>0</v>
      </c>
      <c r="O741" s="1">
        <f>Input!M741</f>
        <v>0</v>
      </c>
      <c r="P741" s="1">
        <f>Input!N741</f>
        <v>0</v>
      </c>
      <c r="Q741" s="1">
        <f>Input!O741</f>
        <v>0</v>
      </c>
      <c r="R741">
        <f>Input!P741</f>
        <v>0</v>
      </c>
      <c r="S741" s="1">
        <f>Input!Q741</f>
        <v>0</v>
      </c>
      <c r="T741" s="1">
        <f>Input!R741</f>
        <v>0</v>
      </c>
    </row>
    <row r="742" spans="1:20" x14ac:dyDescent="0.45">
      <c r="A742">
        <f t="shared" si="23"/>
        <v>0</v>
      </c>
      <c r="B742">
        <f t="shared" si="24"/>
        <v>0</v>
      </c>
      <c r="C742">
        <f>Input!A742</f>
        <v>0</v>
      </c>
      <c r="D742">
        <f>Input!B742</f>
        <v>0</v>
      </c>
      <c r="E742">
        <f>Input!C742</f>
        <v>0</v>
      </c>
      <c r="F742">
        <f>Input!D742</f>
        <v>0</v>
      </c>
      <c r="G742">
        <f>Input!E742</f>
        <v>0</v>
      </c>
      <c r="H742">
        <f>Input!F742</f>
        <v>0</v>
      </c>
      <c r="I742">
        <f>Input!G742</f>
        <v>0</v>
      </c>
      <c r="J742">
        <f>Input!H742</f>
        <v>0</v>
      </c>
      <c r="K742">
        <f>Input!I742</f>
        <v>0</v>
      </c>
      <c r="L742">
        <f>Input!J742</f>
        <v>0</v>
      </c>
      <c r="M742">
        <f>Input!K742</f>
        <v>0</v>
      </c>
      <c r="N742" s="1">
        <f>Input!L742</f>
        <v>0</v>
      </c>
      <c r="O742" s="1">
        <f>Input!M742</f>
        <v>0</v>
      </c>
      <c r="P742" s="1">
        <f>Input!N742</f>
        <v>0</v>
      </c>
      <c r="Q742" s="1">
        <f>Input!O742</f>
        <v>0</v>
      </c>
      <c r="R742">
        <f>Input!P742</f>
        <v>0</v>
      </c>
      <c r="S742" s="1">
        <f>Input!Q742</f>
        <v>0</v>
      </c>
      <c r="T742" s="1">
        <f>Input!R742</f>
        <v>0</v>
      </c>
    </row>
    <row r="743" spans="1:20" x14ac:dyDescent="0.45">
      <c r="A743">
        <f t="shared" si="23"/>
        <v>0</v>
      </c>
      <c r="B743">
        <f t="shared" si="24"/>
        <v>0</v>
      </c>
      <c r="C743">
        <f>Input!A743</f>
        <v>0</v>
      </c>
      <c r="D743">
        <f>Input!B743</f>
        <v>0</v>
      </c>
      <c r="E743">
        <f>Input!C743</f>
        <v>0</v>
      </c>
      <c r="F743">
        <f>Input!D743</f>
        <v>0</v>
      </c>
      <c r="G743">
        <f>Input!E743</f>
        <v>0</v>
      </c>
      <c r="H743">
        <f>Input!F743</f>
        <v>0</v>
      </c>
      <c r="I743">
        <f>Input!G743</f>
        <v>0</v>
      </c>
      <c r="J743">
        <f>Input!H743</f>
        <v>0</v>
      </c>
      <c r="K743">
        <f>Input!I743</f>
        <v>0</v>
      </c>
      <c r="L743">
        <f>Input!J743</f>
        <v>0</v>
      </c>
      <c r="M743">
        <f>Input!K743</f>
        <v>0</v>
      </c>
      <c r="N743" s="1">
        <f>Input!L743</f>
        <v>0</v>
      </c>
      <c r="O743" s="1">
        <f>Input!M743</f>
        <v>0</v>
      </c>
      <c r="P743" s="1">
        <f>Input!N743</f>
        <v>0</v>
      </c>
      <c r="Q743" s="1">
        <f>Input!O743</f>
        <v>0</v>
      </c>
      <c r="R743">
        <f>Input!P743</f>
        <v>0</v>
      </c>
      <c r="S743" s="1">
        <f>Input!Q743</f>
        <v>0</v>
      </c>
      <c r="T743" s="1">
        <f>Input!R743</f>
        <v>0</v>
      </c>
    </row>
    <row r="744" spans="1:20" x14ac:dyDescent="0.45">
      <c r="A744">
        <f t="shared" si="23"/>
        <v>0</v>
      </c>
      <c r="B744">
        <f t="shared" si="24"/>
        <v>0</v>
      </c>
      <c r="C744">
        <f>Input!A744</f>
        <v>0</v>
      </c>
      <c r="D744">
        <f>Input!B744</f>
        <v>0</v>
      </c>
      <c r="E744">
        <f>Input!C744</f>
        <v>0</v>
      </c>
      <c r="F744">
        <f>Input!D744</f>
        <v>0</v>
      </c>
      <c r="G744">
        <f>Input!E744</f>
        <v>0</v>
      </c>
      <c r="H744">
        <f>Input!F744</f>
        <v>0</v>
      </c>
      <c r="I744">
        <f>Input!G744</f>
        <v>0</v>
      </c>
      <c r="J744">
        <f>Input!H744</f>
        <v>0</v>
      </c>
      <c r="K744">
        <f>Input!I744</f>
        <v>0</v>
      </c>
      <c r="L744">
        <f>Input!J744</f>
        <v>0</v>
      </c>
      <c r="M744">
        <f>Input!K744</f>
        <v>0</v>
      </c>
      <c r="N744" s="1">
        <f>Input!L744</f>
        <v>0</v>
      </c>
      <c r="O744" s="1">
        <f>Input!M744</f>
        <v>0</v>
      </c>
      <c r="P744" s="1">
        <f>Input!N744</f>
        <v>0</v>
      </c>
      <c r="Q744" s="1">
        <f>Input!O744</f>
        <v>0</v>
      </c>
      <c r="R744">
        <f>Input!P744</f>
        <v>0</v>
      </c>
      <c r="S744" s="1">
        <f>Input!Q744</f>
        <v>0</v>
      </c>
      <c r="T744" s="1">
        <f>Input!R744</f>
        <v>0</v>
      </c>
    </row>
    <row r="745" spans="1:20" x14ac:dyDescent="0.45">
      <c r="A745">
        <f t="shared" si="23"/>
        <v>0</v>
      </c>
      <c r="B745">
        <f t="shared" si="24"/>
        <v>0</v>
      </c>
      <c r="C745">
        <f>Input!A745</f>
        <v>0</v>
      </c>
      <c r="D745">
        <f>Input!B745</f>
        <v>0</v>
      </c>
      <c r="E745">
        <f>Input!C745</f>
        <v>0</v>
      </c>
      <c r="F745">
        <f>Input!D745</f>
        <v>0</v>
      </c>
      <c r="G745">
        <f>Input!E745</f>
        <v>0</v>
      </c>
      <c r="H745">
        <f>Input!F745</f>
        <v>0</v>
      </c>
      <c r="I745">
        <f>Input!G745</f>
        <v>0</v>
      </c>
      <c r="J745">
        <f>Input!H745</f>
        <v>0</v>
      </c>
      <c r="K745">
        <f>Input!I745</f>
        <v>0</v>
      </c>
      <c r="L745">
        <f>Input!J745</f>
        <v>0</v>
      </c>
      <c r="M745">
        <f>Input!K745</f>
        <v>0</v>
      </c>
      <c r="N745" s="1">
        <f>Input!L745</f>
        <v>0</v>
      </c>
      <c r="O745" s="1">
        <f>Input!M745</f>
        <v>0</v>
      </c>
      <c r="P745" s="1">
        <f>Input!N745</f>
        <v>0</v>
      </c>
      <c r="Q745" s="1">
        <f>Input!O745</f>
        <v>0</v>
      </c>
      <c r="R745">
        <f>Input!P745</f>
        <v>0</v>
      </c>
      <c r="S745" s="1">
        <f>Input!Q745</f>
        <v>0</v>
      </c>
      <c r="T745" s="1">
        <f>Input!R745</f>
        <v>0</v>
      </c>
    </row>
    <row r="746" spans="1:20" x14ac:dyDescent="0.45">
      <c r="A746">
        <f t="shared" si="23"/>
        <v>0</v>
      </c>
      <c r="B746">
        <f t="shared" si="24"/>
        <v>0</v>
      </c>
      <c r="C746">
        <f>Input!A746</f>
        <v>0</v>
      </c>
      <c r="D746">
        <f>Input!B746</f>
        <v>0</v>
      </c>
      <c r="E746">
        <f>Input!C746</f>
        <v>0</v>
      </c>
      <c r="F746">
        <f>Input!D746</f>
        <v>0</v>
      </c>
      <c r="G746">
        <f>Input!E746</f>
        <v>0</v>
      </c>
      <c r="H746">
        <f>Input!F746</f>
        <v>0</v>
      </c>
      <c r="I746">
        <f>Input!G746</f>
        <v>0</v>
      </c>
      <c r="J746">
        <f>Input!H746</f>
        <v>0</v>
      </c>
      <c r="K746">
        <f>Input!I746</f>
        <v>0</v>
      </c>
      <c r="L746">
        <f>Input!J746</f>
        <v>0</v>
      </c>
      <c r="M746">
        <f>Input!K746</f>
        <v>0</v>
      </c>
      <c r="N746" s="1">
        <f>Input!L746</f>
        <v>0</v>
      </c>
      <c r="O746" s="1">
        <f>Input!M746</f>
        <v>0</v>
      </c>
      <c r="P746" s="1">
        <f>Input!N746</f>
        <v>0</v>
      </c>
      <c r="Q746" s="1">
        <f>Input!O746</f>
        <v>0</v>
      </c>
      <c r="R746">
        <f>Input!P746</f>
        <v>0</v>
      </c>
      <c r="S746" s="1">
        <f>Input!Q746</f>
        <v>0</v>
      </c>
      <c r="T746" s="1">
        <f>Input!R746</f>
        <v>0</v>
      </c>
    </row>
    <row r="747" spans="1:20" x14ac:dyDescent="0.45">
      <c r="A747">
        <f t="shared" si="23"/>
        <v>0</v>
      </c>
      <c r="B747">
        <f t="shared" si="24"/>
        <v>0</v>
      </c>
      <c r="C747">
        <f>Input!A747</f>
        <v>0</v>
      </c>
      <c r="D747">
        <f>Input!B747</f>
        <v>0</v>
      </c>
      <c r="E747">
        <f>Input!C747</f>
        <v>0</v>
      </c>
      <c r="F747">
        <f>Input!D747</f>
        <v>0</v>
      </c>
      <c r="G747">
        <f>Input!E747</f>
        <v>0</v>
      </c>
      <c r="H747">
        <f>Input!F747</f>
        <v>0</v>
      </c>
      <c r="I747">
        <f>Input!G747</f>
        <v>0</v>
      </c>
      <c r="J747">
        <f>Input!H747</f>
        <v>0</v>
      </c>
      <c r="K747">
        <f>Input!I747</f>
        <v>0</v>
      </c>
      <c r="L747">
        <f>Input!J747</f>
        <v>0</v>
      </c>
      <c r="M747">
        <f>Input!K747</f>
        <v>0</v>
      </c>
      <c r="N747" s="1">
        <f>Input!L747</f>
        <v>0</v>
      </c>
      <c r="O747" s="1">
        <f>Input!M747</f>
        <v>0</v>
      </c>
      <c r="P747" s="1">
        <f>Input!N747</f>
        <v>0</v>
      </c>
      <c r="Q747" s="1">
        <f>Input!O747</f>
        <v>0</v>
      </c>
      <c r="R747">
        <f>Input!P747</f>
        <v>0</v>
      </c>
      <c r="S747" s="1">
        <f>Input!Q747</f>
        <v>0</v>
      </c>
      <c r="T747" s="1">
        <f>Input!R747</f>
        <v>0</v>
      </c>
    </row>
    <row r="748" spans="1:20" x14ac:dyDescent="0.45">
      <c r="A748">
        <f t="shared" si="23"/>
        <v>0</v>
      </c>
      <c r="B748">
        <f t="shared" si="24"/>
        <v>0</v>
      </c>
      <c r="C748">
        <f>Input!A748</f>
        <v>0</v>
      </c>
      <c r="D748">
        <f>Input!B748</f>
        <v>0</v>
      </c>
      <c r="E748">
        <f>Input!C748</f>
        <v>0</v>
      </c>
      <c r="F748">
        <f>Input!D748</f>
        <v>0</v>
      </c>
      <c r="G748">
        <f>Input!E748</f>
        <v>0</v>
      </c>
      <c r="H748">
        <f>Input!F748</f>
        <v>0</v>
      </c>
      <c r="I748">
        <f>Input!G748</f>
        <v>0</v>
      </c>
      <c r="J748">
        <f>Input!H748</f>
        <v>0</v>
      </c>
      <c r="K748">
        <f>Input!I748</f>
        <v>0</v>
      </c>
      <c r="L748">
        <f>Input!J748</f>
        <v>0</v>
      </c>
      <c r="M748">
        <f>Input!K748</f>
        <v>0</v>
      </c>
      <c r="N748" s="1">
        <f>Input!L748</f>
        <v>0</v>
      </c>
      <c r="O748" s="1">
        <f>Input!M748</f>
        <v>0</v>
      </c>
      <c r="P748" s="1">
        <f>Input!N748</f>
        <v>0</v>
      </c>
      <c r="Q748" s="1">
        <f>Input!O748</f>
        <v>0</v>
      </c>
      <c r="R748">
        <f>Input!P748</f>
        <v>0</v>
      </c>
      <c r="S748" s="1">
        <f>Input!Q748</f>
        <v>0</v>
      </c>
      <c r="T748" s="1">
        <f>Input!R748</f>
        <v>0</v>
      </c>
    </row>
    <row r="749" spans="1:20" x14ac:dyDescent="0.45">
      <c r="A749">
        <f t="shared" si="23"/>
        <v>0</v>
      </c>
      <c r="B749">
        <f t="shared" si="24"/>
        <v>0</v>
      </c>
      <c r="C749">
        <f>Input!A749</f>
        <v>0</v>
      </c>
      <c r="D749">
        <f>Input!B749</f>
        <v>0</v>
      </c>
      <c r="E749">
        <f>Input!C749</f>
        <v>0</v>
      </c>
      <c r="F749">
        <f>Input!D749</f>
        <v>0</v>
      </c>
      <c r="G749">
        <f>Input!E749</f>
        <v>0</v>
      </c>
      <c r="H749">
        <f>Input!F749</f>
        <v>0</v>
      </c>
      <c r="I749">
        <f>Input!G749</f>
        <v>0</v>
      </c>
      <c r="J749">
        <f>Input!H749</f>
        <v>0</v>
      </c>
      <c r="K749">
        <f>Input!I749</f>
        <v>0</v>
      </c>
      <c r="L749">
        <f>Input!J749</f>
        <v>0</v>
      </c>
      <c r="M749">
        <f>Input!K749</f>
        <v>0</v>
      </c>
      <c r="N749" s="1">
        <f>Input!L749</f>
        <v>0</v>
      </c>
      <c r="O749" s="1">
        <f>Input!M749</f>
        <v>0</v>
      </c>
      <c r="P749" s="1">
        <f>Input!N749</f>
        <v>0</v>
      </c>
      <c r="Q749" s="1">
        <f>Input!O749</f>
        <v>0</v>
      </c>
      <c r="R749">
        <f>Input!P749</f>
        <v>0</v>
      </c>
      <c r="S749" s="1">
        <f>Input!Q749</f>
        <v>0</v>
      </c>
      <c r="T749" s="1">
        <f>Input!R749</f>
        <v>0</v>
      </c>
    </row>
    <row r="750" spans="1:20" x14ac:dyDescent="0.45">
      <c r="A750">
        <f t="shared" si="23"/>
        <v>0</v>
      </c>
      <c r="B750">
        <f t="shared" si="24"/>
        <v>0</v>
      </c>
      <c r="C750">
        <f>Input!A750</f>
        <v>0</v>
      </c>
      <c r="D750">
        <f>Input!B750</f>
        <v>0</v>
      </c>
      <c r="E750">
        <f>Input!C750</f>
        <v>0</v>
      </c>
      <c r="F750">
        <f>Input!D750</f>
        <v>0</v>
      </c>
      <c r="G750">
        <f>Input!E750</f>
        <v>0</v>
      </c>
      <c r="H750">
        <f>Input!F750</f>
        <v>0</v>
      </c>
      <c r="I750">
        <f>Input!G750</f>
        <v>0</v>
      </c>
      <c r="J750">
        <f>Input!H750</f>
        <v>0</v>
      </c>
      <c r="K750">
        <f>Input!I750</f>
        <v>0</v>
      </c>
      <c r="L750">
        <f>Input!J750</f>
        <v>0</v>
      </c>
      <c r="M750">
        <f>Input!K750</f>
        <v>0</v>
      </c>
      <c r="N750" s="1">
        <f>Input!L750</f>
        <v>0</v>
      </c>
      <c r="O750" s="1">
        <f>Input!M750</f>
        <v>0</v>
      </c>
      <c r="P750" s="1">
        <f>Input!N750</f>
        <v>0</v>
      </c>
      <c r="Q750" s="1">
        <f>Input!O750</f>
        <v>0</v>
      </c>
      <c r="R750">
        <f>Input!P750</f>
        <v>0</v>
      </c>
      <c r="S750" s="1">
        <f>Input!Q750</f>
        <v>0</v>
      </c>
      <c r="T750" s="1">
        <f>Input!R750</f>
        <v>0</v>
      </c>
    </row>
    <row r="751" spans="1:20" x14ac:dyDescent="0.45">
      <c r="A751">
        <f t="shared" si="23"/>
        <v>0</v>
      </c>
      <c r="B751">
        <f t="shared" si="24"/>
        <v>0</v>
      </c>
      <c r="C751">
        <f>Input!A751</f>
        <v>0</v>
      </c>
      <c r="D751">
        <f>Input!B751</f>
        <v>0</v>
      </c>
      <c r="E751">
        <f>Input!C751</f>
        <v>0</v>
      </c>
      <c r="F751">
        <f>Input!D751</f>
        <v>0</v>
      </c>
      <c r="G751">
        <f>Input!E751</f>
        <v>0</v>
      </c>
      <c r="H751">
        <f>Input!F751</f>
        <v>0</v>
      </c>
      <c r="I751">
        <f>Input!G751</f>
        <v>0</v>
      </c>
      <c r="J751">
        <f>Input!H751</f>
        <v>0</v>
      </c>
      <c r="K751">
        <f>Input!I751</f>
        <v>0</v>
      </c>
      <c r="L751">
        <f>Input!J751</f>
        <v>0</v>
      </c>
      <c r="M751">
        <f>Input!K751</f>
        <v>0</v>
      </c>
      <c r="N751" s="1">
        <f>Input!L751</f>
        <v>0</v>
      </c>
      <c r="O751" s="1">
        <f>Input!M751</f>
        <v>0</v>
      </c>
      <c r="P751" s="1">
        <f>Input!N751</f>
        <v>0</v>
      </c>
      <c r="Q751" s="1">
        <f>Input!O751</f>
        <v>0</v>
      </c>
      <c r="R751">
        <f>Input!P751</f>
        <v>0</v>
      </c>
      <c r="S751" s="1">
        <f>Input!Q751</f>
        <v>0</v>
      </c>
      <c r="T751" s="1">
        <f>Input!R751</f>
        <v>0</v>
      </c>
    </row>
    <row r="752" spans="1:20" x14ac:dyDescent="0.45">
      <c r="A752">
        <f t="shared" si="23"/>
        <v>0</v>
      </c>
      <c r="B752">
        <f t="shared" si="24"/>
        <v>0</v>
      </c>
      <c r="C752">
        <f>Input!A752</f>
        <v>0</v>
      </c>
      <c r="D752">
        <f>Input!B752</f>
        <v>0</v>
      </c>
      <c r="E752">
        <f>Input!C752</f>
        <v>0</v>
      </c>
      <c r="F752">
        <f>Input!D752</f>
        <v>0</v>
      </c>
      <c r="G752">
        <f>Input!E752</f>
        <v>0</v>
      </c>
      <c r="H752">
        <f>Input!F752</f>
        <v>0</v>
      </c>
      <c r="I752">
        <f>Input!G752</f>
        <v>0</v>
      </c>
      <c r="J752">
        <f>Input!H752</f>
        <v>0</v>
      </c>
      <c r="K752">
        <f>Input!I752</f>
        <v>0</v>
      </c>
      <c r="L752">
        <f>Input!J752</f>
        <v>0</v>
      </c>
      <c r="M752">
        <f>Input!K752</f>
        <v>0</v>
      </c>
      <c r="N752" s="1">
        <f>Input!L752</f>
        <v>0</v>
      </c>
      <c r="O752" s="1">
        <f>Input!M752</f>
        <v>0</v>
      </c>
      <c r="P752" s="1">
        <f>Input!N752</f>
        <v>0</v>
      </c>
      <c r="Q752" s="1">
        <f>Input!O752</f>
        <v>0</v>
      </c>
      <c r="R752">
        <f>Input!P752</f>
        <v>0</v>
      </c>
      <c r="S752" s="1">
        <f>Input!Q752</f>
        <v>0</v>
      </c>
      <c r="T752" s="1">
        <f>Input!R752</f>
        <v>0</v>
      </c>
    </row>
    <row r="753" spans="1:20" x14ac:dyDescent="0.45">
      <c r="A753">
        <f t="shared" si="23"/>
        <v>0</v>
      </c>
      <c r="B753">
        <f t="shared" si="24"/>
        <v>0</v>
      </c>
      <c r="C753">
        <f>Input!A753</f>
        <v>0</v>
      </c>
      <c r="D753">
        <f>Input!B753</f>
        <v>0</v>
      </c>
      <c r="E753">
        <f>Input!C753</f>
        <v>0</v>
      </c>
      <c r="F753">
        <f>Input!D753</f>
        <v>0</v>
      </c>
      <c r="G753">
        <f>Input!E753</f>
        <v>0</v>
      </c>
      <c r="H753">
        <f>Input!F753</f>
        <v>0</v>
      </c>
      <c r="I753">
        <f>Input!G753</f>
        <v>0</v>
      </c>
      <c r="J753">
        <f>Input!H753</f>
        <v>0</v>
      </c>
      <c r="K753">
        <f>Input!I753</f>
        <v>0</v>
      </c>
      <c r="L753">
        <f>Input!J753</f>
        <v>0</v>
      </c>
      <c r="M753">
        <f>Input!K753</f>
        <v>0</v>
      </c>
      <c r="N753" s="1">
        <f>Input!L753</f>
        <v>0</v>
      </c>
      <c r="O753" s="1">
        <f>Input!M753</f>
        <v>0</v>
      </c>
      <c r="P753" s="1">
        <f>Input!N753</f>
        <v>0</v>
      </c>
      <c r="Q753" s="1">
        <f>Input!O753</f>
        <v>0</v>
      </c>
      <c r="R753">
        <f>Input!P753</f>
        <v>0</v>
      </c>
      <c r="S753" s="1">
        <f>Input!Q753</f>
        <v>0</v>
      </c>
      <c r="T753" s="1">
        <f>Input!R753</f>
        <v>0</v>
      </c>
    </row>
    <row r="754" spans="1:20" x14ac:dyDescent="0.45">
      <c r="A754">
        <f t="shared" si="23"/>
        <v>0</v>
      </c>
      <c r="B754">
        <f t="shared" si="24"/>
        <v>0</v>
      </c>
      <c r="C754">
        <f>Input!A754</f>
        <v>0</v>
      </c>
      <c r="D754">
        <f>Input!B754</f>
        <v>0</v>
      </c>
      <c r="E754">
        <f>Input!C754</f>
        <v>0</v>
      </c>
      <c r="F754">
        <f>Input!D754</f>
        <v>0</v>
      </c>
      <c r="G754">
        <f>Input!E754</f>
        <v>0</v>
      </c>
      <c r="H754">
        <f>Input!F754</f>
        <v>0</v>
      </c>
      <c r="I754">
        <f>Input!G754</f>
        <v>0</v>
      </c>
      <c r="J754">
        <f>Input!H754</f>
        <v>0</v>
      </c>
      <c r="K754">
        <f>Input!I754</f>
        <v>0</v>
      </c>
      <c r="L754">
        <f>Input!J754</f>
        <v>0</v>
      </c>
      <c r="M754">
        <f>Input!K754</f>
        <v>0</v>
      </c>
      <c r="N754" s="1">
        <f>Input!L754</f>
        <v>0</v>
      </c>
      <c r="O754" s="1">
        <f>Input!M754</f>
        <v>0</v>
      </c>
      <c r="P754" s="1">
        <f>Input!N754</f>
        <v>0</v>
      </c>
      <c r="Q754" s="1">
        <f>Input!O754</f>
        <v>0</v>
      </c>
      <c r="R754">
        <f>Input!P754</f>
        <v>0</v>
      </c>
      <c r="S754" s="1">
        <f>Input!Q754</f>
        <v>0</v>
      </c>
      <c r="T754" s="1">
        <f>Input!R754</f>
        <v>0</v>
      </c>
    </row>
    <row r="755" spans="1:20" x14ac:dyDescent="0.45">
      <c r="A755">
        <f t="shared" si="23"/>
        <v>0</v>
      </c>
      <c r="B755">
        <f t="shared" si="24"/>
        <v>0</v>
      </c>
      <c r="C755">
        <f>Input!A755</f>
        <v>0</v>
      </c>
      <c r="D755">
        <f>Input!B755</f>
        <v>0</v>
      </c>
      <c r="E755">
        <f>Input!C755</f>
        <v>0</v>
      </c>
      <c r="F755">
        <f>Input!D755</f>
        <v>0</v>
      </c>
      <c r="G755">
        <f>Input!E755</f>
        <v>0</v>
      </c>
      <c r="H755">
        <f>Input!F755</f>
        <v>0</v>
      </c>
      <c r="I755">
        <f>Input!G755</f>
        <v>0</v>
      </c>
      <c r="J755">
        <f>Input!H755</f>
        <v>0</v>
      </c>
      <c r="K755">
        <f>Input!I755</f>
        <v>0</v>
      </c>
      <c r="L755">
        <f>Input!J755</f>
        <v>0</v>
      </c>
      <c r="M755">
        <f>Input!K755</f>
        <v>0</v>
      </c>
      <c r="N755" s="1">
        <f>Input!L755</f>
        <v>0</v>
      </c>
      <c r="O755" s="1">
        <f>Input!M755</f>
        <v>0</v>
      </c>
      <c r="P755" s="1">
        <f>Input!N755</f>
        <v>0</v>
      </c>
      <c r="Q755" s="1">
        <f>Input!O755</f>
        <v>0</v>
      </c>
      <c r="R755">
        <f>Input!P755</f>
        <v>0</v>
      </c>
      <c r="S755" s="1">
        <f>Input!Q755</f>
        <v>0</v>
      </c>
      <c r="T755" s="1">
        <f>Input!R755</f>
        <v>0</v>
      </c>
    </row>
    <row r="756" spans="1:20" x14ac:dyDescent="0.45">
      <c r="A756">
        <f t="shared" si="23"/>
        <v>0</v>
      </c>
      <c r="B756">
        <f t="shared" si="24"/>
        <v>0</v>
      </c>
      <c r="C756">
        <f>Input!A756</f>
        <v>0</v>
      </c>
      <c r="D756">
        <f>Input!B756</f>
        <v>0</v>
      </c>
      <c r="E756">
        <f>Input!C756</f>
        <v>0</v>
      </c>
      <c r="F756">
        <f>Input!D756</f>
        <v>0</v>
      </c>
      <c r="G756">
        <f>Input!E756</f>
        <v>0</v>
      </c>
      <c r="H756">
        <f>Input!F756</f>
        <v>0</v>
      </c>
      <c r="I756">
        <f>Input!G756</f>
        <v>0</v>
      </c>
      <c r="J756">
        <f>Input!H756</f>
        <v>0</v>
      </c>
      <c r="K756">
        <f>Input!I756</f>
        <v>0</v>
      </c>
      <c r="L756">
        <f>Input!J756</f>
        <v>0</v>
      </c>
      <c r="M756">
        <f>Input!K756</f>
        <v>0</v>
      </c>
      <c r="N756" s="1">
        <f>Input!L756</f>
        <v>0</v>
      </c>
      <c r="O756" s="1">
        <f>Input!M756</f>
        <v>0</v>
      </c>
      <c r="P756" s="1">
        <f>Input!N756</f>
        <v>0</v>
      </c>
      <c r="Q756" s="1">
        <f>Input!O756</f>
        <v>0</v>
      </c>
      <c r="R756">
        <f>Input!P756</f>
        <v>0</v>
      </c>
      <c r="S756" s="1">
        <f>Input!Q756</f>
        <v>0</v>
      </c>
      <c r="T756" s="1">
        <f>Input!R756</f>
        <v>0</v>
      </c>
    </row>
    <row r="757" spans="1:20" x14ac:dyDescent="0.45">
      <c r="A757">
        <f t="shared" si="23"/>
        <v>0</v>
      </c>
      <c r="B757">
        <f t="shared" si="24"/>
        <v>0</v>
      </c>
      <c r="C757">
        <f>Input!A757</f>
        <v>0</v>
      </c>
      <c r="D757">
        <f>Input!B757</f>
        <v>0</v>
      </c>
      <c r="E757">
        <f>Input!C757</f>
        <v>0</v>
      </c>
      <c r="F757">
        <f>Input!D757</f>
        <v>0</v>
      </c>
      <c r="G757">
        <f>Input!E757</f>
        <v>0</v>
      </c>
      <c r="H757">
        <f>Input!F757</f>
        <v>0</v>
      </c>
      <c r="I757">
        <f>Input!G757</f>
        <v>0</v>
      </c>
      <c r="J757">
        <f>Input!H757</f>
        <v>0</v>
      </c>
      <c r="K757">
        <f>Input!I757</f>
        <v>0</v>
      </c>
      <c r="L757">
        <f>Input!J757</f>
        <v>0</v>
      </c>
      <c r="M757">
        <f>Input!K757</f>
        <v>0</v>
      </c>
      <c r="N757" s="1">
        <f>Input!L757</f>
        <v>0</v>
      </c>
      <c r="O757" s="1">
        <f>Input!M757</f>
        <v>0</v>
      </c>
      <c r="P757" s="1">
        <f>Input!N757</f>
        <v>0</v>
      </c>
      <c r="Q757" s="1">
        <f>Input!O757</f>
        <v>0</v>
      </c>
      <c r="R757">
        <f>Input!P757</f>
        <v>0</v>
      </c>
      <c r="S757" s="1">
        <f>Input!Q757</f>
        <v>0</v>
      </c>
      <c r="T757" s="1">
        <f>Input!R757</f>
        <v>0</v>
      </c>
    </row>
    <row r="758" spans="1:20" x14ac:dyDescent="0.45">
      <c r="A758">
        <f t="shared" si="23"/>
        <v>0</v>
      </c>
      <c r="B758">
        <f t="shared" si="24"/>
        <v>0</v>
      </c>
      <c r="C758">
        <f>Input!A758</f>
        <v>0</v>
      </c>
      <c r="D758">
        <f>Input!B758</f>
        <v>0</v>
      </c>
      <c r="E758">
        <f>Input!C758</f>
        <v>0</v>
      </c>
      <c r="F758">
        <f>Input!D758</f>
        <v>0</v>
      </c>
      <c r="G758">
        <f>Input!E758</f>
        <v>0</v>
      </c>
      <c r="H758">
        <f>Input!F758</f>
        <v>0</v>
      </c>
      <c r="I758">
        <f>Input!G758</f>
        <v>0</v>
      </c>
      <c r="J758">
        <f>Input!H758</f>
        <v>0</v>
      </c>
      <c r="K758">
        <f>Input!I758</f>
        <v>0</v>
      </c>
      <c r="L758">
        <f>Input!J758</f>
        <v>0</v>
      </c>
      <c r="M758">
        <f>Input!K758</f>
        <v>0</v>
      </c>
      <c r="N758" s="1">
        <f>Input!L758</f>
        <v>0</v>
      </c>
      <c r="O758" s="1">
        <f>Input!M758</f>
        <v>0</v>
      </c>
      <c r="P758" s="1">
        <f>Input!N758</f>
        <v>0</v>
      </c>
      <c r="Q758" s="1">
        <f>Input!O758</f>
        <v>0</v>
      </c>
      <c r="R758">
        <f>Input!P758</f>
        <v>0</v>
      </c>
      <c r="S758" s="1">
        <f>Input!Q758</f>
        <v>0</v>
      </c>
      <c r="T758" s="1">
        <f>Input!R758</f>
        <v>0</v>
      </c>
    </row>
    <row r="759" spans="1:20" x14ac:dyDescent="0.45">
      <c r="A759">
        <f t="shared" si="23"/>
        <v>0</v>
      </c>
      <c r="B759">
        <f t="shared" si="24"/>
        <v>0</v>
      </c>
      <c r="C759">
        <f>Input!A759</f>
        <v>0</v>
      </c>
      <c r="D759">
        <f>Input!B759</f>
        <v>0</v>
      </c>
      <c r="E759">
        <f>Input!C759</f>
        <v>0</v>
      </c>
      <c r="F759">
        <f>Input!D759</f>
        <v>0</v>
      </c>
      <c r="G759">
        <f>Input!E759</f>
        <v>0</v>
      </c>
      <c r="H759">
        <f>Input!F759</f>
        <v>0</v>
      </c>
      <c r="I759">
        <f>Input!G759</f>
        <v>0</v>
      </c>
      <c r="J759">
        <f>Input!H759</f>
        <v>0</v>
      </c>
      <c r="K759">
        <f>Input!I759</f>
        <v>0</v>
      </c>
      <c r="L759">
        <f>Input!J759</f>
        <v>0</v>
      </c>
      <c r="M759">
        <f>Input!K759</f>
        <v>0</v>
      </c>
      <c r="N759" s="1">
        <f>Input!L759</f>
        <v>0</v>
      </c>
      <c r="O759" s="1">
        <f>Input!M759</f>
        <v>0</v>
      </c>
      <c r="P759" s="1">
        <f>Input!N759</f>
        <v>0</v>
      </c>
      <c r="Q759" s="1">
        <f>Input!O759</f>
        <v>0</v>
      </c>
      <c r="R759">
        <f>Input!P759</f>
        <v>0</v>
      </c>
      <c r="S759" s="1">
        <f>Input!Q759</f>
        <v>0</v>
      </c>
      <c r="T759" s="1">
        <f>Input!R759</f>
        <v>0</v>
      </c>
    </row>
    <row r="760" spans="1:20" x14ac:dyDescent="0.45">
      <c r="A760">
        <f t="shared" si="23"/>
        <v>0</v>
      </c>
      <c r="B760">
        <f t="shared" si="24"/>
        <v>0</v>
      </c>
      <c r="C760">
        <f>Input!A760</f>
        <v>0</v>
      </c>
      <c r="D760">
        <f>Input!B760</f>
        <v>0</v>
      </c>
      <c r="E760">
        <f>Input!C760</f>
        <v>0</v>
      </c>
      <c r="F760">
        <f>Input!D760</f>
        <v>0</v>
      </c>
      <c r="G760">
        <f>Input!E760</f>
        <v>0</v>
      </c>
      <c r="H760">
        <f>Input!F760</f>
        <v>0</v>
      </c>
      <c r="I760">
        <f>Input!G760</f>
        <v>0</v>
      </c>
      <c r="J760">
        <f>Input!H760</f>
        <v>0</v>
      </c>
      <c r="K760">
        <f>Input!I760</f>
        <v>0</v>
      </c>
      <c r="L760">
        <f>Input!J760</f>
        <v>0</v>
      </c>
      <c r="M760">
        <f>Input!K760</f>
        <v>0</v>
      </c>
      <c r="N760" s="1">
        <f>Input!L760</f>
        <v>0</v>
      </c>
      <c r="O760" s="1">
        <f>Input!M760</f>
        <v>0</v>
      </c>
      <c r="P760" s="1">
        <f>Input!N760</f>
        <v>0</v>
      </c>
      <c r="Q760" s="1">
        <f>Input!O760</f>
        <v>0</v>
      </c>
      <c r="R760">
        <f>Input!P760</f>
        <v>0</v>
      </c>
      <c r="S760" s="1">
        <f>Input!Q760</f>
        <v>0</v>
      </c>
      <c r="T760" s="1">
        <f>Input!R760</f>
        <v>0</v>
      </c>
    </row>
    <row r="761" spans="1:20" x14ac:dyDescent="0.45">
      <c r="A761">
        <f t="shared" si="23"/>
        <v>0</v>
      </c>
      <c r="B761">
        <f t="shared" si="24"/>
        <v>0</v>
      </c>
      <c r="C761">
        <f>Input!A761</f>
        <v>0</v>
      </c>
      <c r="D761">
        <f>Input!B761</f>
        <v>0</v>
      </c>
      <c r="E761">
        <f>Input!C761</f>
        <v>0</v>
      </c>
      <c r="F761">
        <f>Input!D761</f>
        <v>0</v>
      </c>
      <c r="G761">
        <f>Input!E761</f>
        <v>0</v>
      </c>
      <c r="H761">
        <f>Input!F761</f>
        <v>0</v>
      </c>
      <c r="I761">
        <f>Input!G761</f>
        <v>0</v>
      </c>
      <c r="J761">
        <f>Input!H761</f>
        <v>0</v>
      </c>
      <c r="K761">
        <f>Input!I761</f>
        <v>0</v>
      </c>
      <c r="L761">
        <f>Input!J761</f>
        <v>0</v>
      </c>
      <c r="M761">
        <f>Input!K761</f>
        <v>0</v>
      </c>
      <c r="N761" s="1">
        <f>Input!L761</f>
        <v>0</v>
      </c>
      <c r="O761" s="1">
        <f>Input!M761</f>
        <v>0</v>
      </c>
      <c r="P761" s="1">
        <f>Input!N761</f>
        <v>0</v>
      </c>
      <c r="Q761" s="1">
        <f>Input!O761</f>
        <v>0</v>
      </c>
      <c r="R761">
        <f>Input!P761</f>
        <v>0</v>
      </c>
      <c r="S761" s="1">
        <f>Input!Q761</f>
        <v>0</v>
      </c>
      <c r="T761" s="1">
        <f>Input!R761</f>
        <v>0</v>
      </c>
    </row>
    <row r="762" spans="1:20" x14ac:dyDescent="0.45">
      <c r="A762">
        <f t="shared" si="23"/>
        <v>0</v>
      </c>
      <c r="B762">
        <f t="shared" si="24"/>
        <v>0</v>
      </c>
      <c r="C762">
        <f>Input!A762</f>
        <v>0</v>
      </c>
      <c r="D762">
        <f>Input!B762</f>
        <v>0</v>
      </c>
      <c r="E762">
        <f>Input!C762</f>
        <v>0</v>
      </c>
      <c r="F762">
        <f>Input!D762</f>
        <v>0</v>
      </c>
      <c r="G762">
        <f>Input!E762</f>
        <v>0</v>
      </c>
      <c r="H762">
        <f>Input!F762</f>
        <v>0</v>
      </c>
      <c r="I762">
        <f>Input!G762</f>
        <v>0</v>
      </c>
      <c r="J762">
        <f>Input!H762</f>
        <v>0</v>
      </c>
      <c r="K762">
        <f>Input!I762</f>
        <v>0</v>
      </c>
      <c r="L762">
        <f>Input!J762</f>
        <v>0</v>
      </c>
      <c r="M762">
        <f>Input!K762</f>
        <v>0</v>
      </c>
      <c r="N762" s="1">
        <f>Input!L762</f>
        <v>0</v>
      </c>
      <c r="O762" s="1">
        <f>Input!M762</f>
        <v>0</v>
      </c>
      <c r="P762" s="1">
        <f>Input!N762</f>
        <v>0</v>
      </c>
      <c r="Q762" s="1">
        <f>Input!O762</f>
        <v>0</v>
      </c>
      <c r="R762">
        <f>Input!P762</f>
        <v>0</v>
      </c>
      <c r="S762" s="1">
        <f>Input!Q762</f>
        <v>0</v>
      </c>
      <c r="T762" s="1">
        <f>Input!R762</f>
        <v>0</v>
      </c>
    </row>
    <row r="763" spans="1:20" x14ac:dyDescent="0.45">
      <c r="A763">
        <f t="shared" si="23"/>
        <v>0</v>
      </c>
      <c r="B763">
        <f t="shared" si="24"/>
        <v>0</v>
      </c>
      <c r="C763">
        <f>Input!A763</f>
        <v>0</v>
      </c>
      <c r="D763">
        <f>Input!B763</f>
        <v>0</v>
      </c>
      <c r="E763">
        <f>Input!C763</f>
        <v>0</v>
      </c>
      <c r="F763">
        <f>Input!D763</f>
        <v>0</v>
      </c>
      <c r="G763">
        <f>Input!E763</f>
        <v>0</v>
      </c>
      <c r="H763">
        <f>Input!F763</f>
        <v>0</v>
      </c>
      <c r="I763">
        <f>Input!G763</f>
        <v>0</v>
      </c>
      <c r="J763">
        <f>Input!H763</f>
        <v>0</v>
      </c>
      <c r="K763">
        <f>Input!I763</f>
        <v>0</v>
      </c>
      <c r="L763">
        <f>Input!J763</f>
        <v>0</v>
      </c>
      <c r="M763">
        <f>Input!K763</f>
        <v>0</v>
      </c>
      <c r="N763" s="1">
        <f>Input!L763</f>
        <v>0</v>
      </c>
      <c r="O763" s="1">
        <f>Input!M763</f>
        <v>0</v>
      </c>
      <c r="P763" s="1">
        <f>Input!N763</f>
        <v>0</v>
      </c>
      <c r="Q763" s="1">
        <f>Input!O763</f>
        <v>0</v>
      </c>
      <c r="R763">
        <f>Input!P763</f>
        <v>0</v>
      </c>
      <c r="S763" s="1">
        <f>Input!Q763</f>
        <v>0</v>
      </c>
      <c r="T763" s="1">
        <f>Input!R763</f>
        <v>0</v>
      </c>
    </row>
    <row r="764" spans="1:20" x14ac:dyDescent="0.45">
      <c r="A764">
        <f t="shared" si="23"/>
        <v>0</v>
      </c>
      <c r="B764">
        <f t="shared" si="24"/>
        <v>0</v>
      </c>
      <c r="C764">
        <f>Input!A764</f>
        <v>0</v>
      </c>
      <c r="D764">
        <f>Input!B764</f>
        <v>0</v>
      </c>
      <c r="E764">
        <f>Input!C764</f>
        <v>0</v>
      </c>
      <c r="F764">
        <f>Input!D764</f>
        <v>0</v>
      </c>
      <c r="G764">
        <f>Input!E764</f>
        <v>0</v>
      </c>
      <c r="H764">
        <f>Input!F764</f>
        <v>0</v>
      </c>
      <c r="I764">
        <f>Input!G764</f>
        <v>0</v>
      </c>
      <c r="J764">
        <f>Input!H764</f>
        <v>0</v>
      </c>
      <c r="K764">
        <f>Input!I764</f>
        <v>0</v>
      </c>
      <c r="L764">
        <f>Input!J764</f>
        <v>0</v>
      </c>
      <c r="M764">
        <f>Input!K764</f>
        <v>0</v>
      </c>
      <c r="N764" s="1">
        <f>Input!L764</f>
        <v>0</v>
      </c>
      <c r="O764" s="1">
        <f>Input!M764</f>
        <v>0</v>
      </c>
      <c r="P764" s="1">
        <f>Input!N764</f>
        <v>0</v>
      </c>
      <c r="Q764" s="1">
        <f>Input!O764</f>
        <v>0</v>
      </c>
      <c r="R764">
        <f>Input!P764</f>
        <v>0</v>
      </c>
      <c r="S764" s="1">
        <f>Input!Q764</f>
        <v>0</v>
      </c>
      <c r="T764" s="1">
        <f>Input!R764</f>
        <v>0</v>
      </c>
    </row>
    <row r="765" spans="1:20" x14ac:dyDescent="0.45">
      <c r="A765">
        <f t="shared" si="23"/>
        <v>0</v>
      </c>
      <c r="B765">
        <f t="shared" si="24"/>
        <v>0</v>
      </c>
      <c r="C765">
        <f>Input!A765</f>
        <v>0</v>
      </c>
      <c r="D765">
        <f>Input!B765</f>
        <v>0</v>
      </c>
      <c r="E765">
        <f>Input!C765</f>
        <v>0</v>
      </c>
      <c r="F765">
        <f>Input!D765</f>
        <v>0</v>
      </c>
      <c r="G765">
        <f>Input!E765</f>
        <v>0</v>
      </c>
      <c r="H765">
        <f>Input!F765</f>
        <v>0</v>
      </c>
      <c r="I765">
        <f>Input!G765</f>
        <v>0</v>
      </c>
      <c r="J765">
        <f>Input!H765</f>
        <v>0</v>
      </c>
      <c r="K765">
        <f>Input!I765</f>
        <v>0</v>
      </c>
      <c r="L765">
        <f>Input!J765</f>
        <v>0</v>
      </c>
      <c r="M765">
        <f>Input!K765</f>
        <v>0</v>
      </c>
      <c r="N765" s="1">
        <f>Input!L765</f>
        <v>0</v>
      </c>
      <c r="O765" s="1">
        <f>Input!M765</f>
        <v>0</v>
      </c>
      <c r="P765" s="1">
        <f>Input!N765</f>
        <v>0</v>
      </c>
      <c r="Q765" s="1">
        <f>Input!O765</f>
        <v>0</v>
      </c>
      <c r="R765">
        <f>Input!P765</f>
        <v>0</v>
      </c>
      <c r="S765" s="1">
        <f>Input!Q765</f>
        <v>0</v>
      </c>
      <c r="T765" s="1">
        <f>Input!R765</f>
        <v>0</v>
      </c>
    </row>
    <row r="766" spans="1:20" x14ac:dyDescent="0.45">
      <c r="A766">
        <f t="shared" si="23"/>
        <v>0</v>
      </c>
      <c r="B766">
        <f t="shared" si="24"/>
        <v>0</v>
      </c>
      <c r="C766">
        <f>Input!A766</f>
        <v>0</v>
      </c>
      <c r="D766">
        <f>Input!B766</f>
        <v>0</v>
      </c>
      <c r="E766">
        <f>Input!C766</f>
        <v>0</v>
      </c>
      <c r="F766">
        <f>Input!D766</f>
        <v>0</v>
      </c>
      <c r="G766">
        <f>Input!E766</f>
        <v>0</v>
      </c>
      <c r="H766">
        <f>Input!F766</f>
        <v>0</v>
      </c>
      <c r="I766">
        <f>Input!G766</f>
        <v>0</v>
      </c>
      <c r="J766">
        <f>Input!H766</f>
        <v>0</v>
      </c>
      <c r="K766">
        <f>Input!I766</f>
        <v>0</v>
      </c>
      <c r="L766">
        <f>Input!J766</f>
        <v>0</v>
      </c>
      <c r="M766">
        <f>Input!K766</f>
        <v>0</v>
      </c>
      <c r="N766" s="1">
        <f>Input!L766</f>
        <v>0</v>
      </c>
      <c r="O766" s="1">
        <f>Input!M766</f>
        <v>0</v>
      </c>
      <c r="P766" s="1">
        <f>Input!N766</f>
        <v>0</v>
      </c>
      <c r="Q766" s="1">
        <f>Input!O766</f>
        <v>0</v>
      </c>
      <c r="R766">
        <f>Input!P766</f>
        <v>0</v>
      </c>
      <c r="S766" s="1">
        <f>Input!Q766</f>
        <v>0</v>
      </c>
      <c r="T766" s="1">
        <f>Input!R766</f>
        <v>0</v>
      </c>
    </row>
    <row r="767" spans="1:20" x14ac:dyDescent="0.45">
      <c r="A767">
        <f t="shared" si="23"/>
        <v>0</v>
      </c>
      <c r="B767">
        <f t="shared" si="24"/>
        <v>0</v>
      </c>
      <c r="C767">
        <f>Input!A767</f>
        <v>0</v>
      </c>
      <c r="D767">
        <f>Input!B767</f>
        <v>0</v>
      </c>
      <c r="E767">
        <f>Input!C767</f>
        <v>0</v>
      </c>
      <c r="F767">
        <f>Input!D767</f>
        <v>0</v>
      </c>
      <c r="G767">
        <f>Input!E767</f>
        <v>0</v>
      </c>
      <c r="H767">
        <f>Input!F767</f>
        <v>0</v>
      </c>
      <c r="I767">
        <f>Input!G767</f>
        <v>0</v>
      </c>
      <c r="J767">
        <f>Input!H767</f>
        <v>0</v>
      </c>
      <c r="K767">
        <f>Input!I767</f>
        <v>0</v>
      </c>
      <c r="L767">
        <f>Input!J767</f>
        <v>0</v>
      </c>
      <c r="M767">
        <f>Input!K767</f>
        <v>0</v>
      </c>
      <c r="N767" s="1">
        <f>Input!L767</f>
        <v>0</v>
      </c>
      <c r="O767" s="1">
        <f>Input!M767</f>
        <v>0</v>
      </c>
      <c r="P767" s="1">
        <f>Input!N767</f>
        <v>0</v>
      </c>
      <c r="Q767" s="1">
        <f>Input!O767</f>
        <v>0</v>
      </c>
      <c r="R767">
        <f>Input!P767</f>
        <v>0</v>
      </c>
      <c r="S767" s="1">
        <f>Input!Q767</f>
        <v>0</v>
      </c>
      <c r="T767" s="1">
        <f>Input!R767</f>
        <v>0</v>
      </c>
    </row>
    <row r="768" spans="1:20" x14ac:dyDescent="0.45">
      <c r="A768">
        <f t="shared" si="23"/>
        <v>0</v>
      </c>
      <c r="B768">
        <f t="shared" si="24"/>
        <v>0</v>
      </c>
      <c r="C768">
        <f>Input!A768</f>
        <v>0</v>
      </c>
      <c r="D768">
        <f>Input!B768</f>
        <v>0</v>
      </c>
      <c r="E768">
        <f>Input!C768</f>
        <v>0</v>
      </c>
      <c r="F768">
        <f>Input!D768</f>
        <v>0</v>
      </c>
      <c r="G768">
        <f>Input!E768</f>
        <v>0</v>
      </c>
      <c r="H768">
        <f>Input!F768</f>
        <v>0</v>
      </c>
      <c r="I768">
        <f>Input!G768</f>
        <v>0</v>
      </c>
      <c r="J768">
        <f>Input!H768</f>
        <v>0</v>
      </c>
      <c r="K768">
        <f>Input!I768</f>
        <v>0</v>
      </c>
      <c r="L768">
        <f>Input!J768</f>
        <v>0</v>
      </c>
      <c r="M768">
        <f>Input!K768</f>
        <v>0</v>
      </c>
      <c r="N768" s="1">
        <f>Input!L768</f>
        <v>0</v>
      </c>
      <c r="O768" s="1">
        <f>Input!M768</f>
        <v>0</v>
      </c>
      <c r="P768" s="1">
        <f>Input!N768</f>
        <v>0</v>
      </c>
      <c r="Q768" s="1">
        <f>Input!O768</f>
        <v>0</v>
      </c>
      <c r="R768">
        <f>Input!P768</f>
        <v>0</v>
      </c>
      <c r="S768" s="1">
        <f>Input!Q768</f>
        <v>0</v>
      </c>
      <c r="T768" s="1">
        <f>Input!R768</f>
        <v>0</v>
      </c>
    </row>
    <row r="769" spans="1:20" x14ac:dyDescent="0.45">
      <c r="A769">
        <f t="shared" si="23"/>
        <v>0</v>
      </c>
      <c r="B769">
        <f t="shared" si="24"/>
        <v>0</v>
      </c>
      <c r="C769">
        <f>Input!A769</f>
        <v>0</v>
      </c>
      <c r="D769">
        <f>Input!B769</f>
        <v>0</v>
      </c>
      <c r="E769">
        <f>Input!C769</f>
        <v>0</v>
      </c>
      <c r="F769">
        <f>Input!D769</f>
        <v>0</v>
      </c>
      <c r="G769">
        <f>Input!E769</f>
        <v>0</v>
      </c>
      <c r="H769">
        <f>Input!F769</f>
        <v>0</v>
      </c>
      <c r="I769">
        <f>Input!G769</f>
        <v>0</v>
      </c>
      <c r="J769">
        <f>Input!H769</f>
        <v>0</v>
      </c>
      <c r="K769">
        <f>Input!I769</f>
        <v>0</v>
      </c>
      <c r="L769">
        <f>Input!J769</f>
        <v>0</v>
      </c>
      <c r="M769">
        <f>Input!K769</f>
        <v>0</v>
      </c>
      <c r="N769" s="1">
        <f>Input!L769</f>
        <v>0</v>
      </c>
      <c r="O769" s="1">
        <f>Input!M769</f>
        <v>0</v>
      </c>
      <c r="P769" s="1">
        <f>Input!N769</f>
        <v>0</v>
      </c>
      <c r="Q769" s="1">
        <f>Input!O769</f>
        <v>0</v>
      </c>
      <c r="R769">
        <f>Input!P769</f>
        <v>0</v>
      </c>
      <c r="S769" s="1">
        <f>Input!Q769</f>
        <v>0</v>
      </c>
      <c r="T769" s="1">
        <f>Input!R769</f>
        <v>0</v>
      </c>
    </row>
    <row r="770" spans="1:20" x14ac:dyDescent="0.45">
      <c r="A770">
        <f t="shared" si="23"/>
        <v>0</v>
      </c>
      <c r="B770">
        <f t="shared" si="24"/>
        <v>0</v>
      </c>
      <c r="C770">
        <f>Input!A770</f>
        <v>0</v>
      </c>
      <c r="D770">
        <f>Input!B770</f>
        <v>0</v>
      </c>
      <c r="E770">
        <f>Input!C770</f>
        <v>0</v>
      </c>
      <c r="F770">
        <f>Input!D770</f>
        <v>0</v>
      </c>
      <c r="G770">
        <f>Input!E770</f>
        <v>0</v>
      </c>
      <c r="H770">
        <f>Input!F770</f>
        <v>0</v>
      </c>
      <c r="I770">
        <f>Input!G770</f>
        <v>0</v>
      </c>
      <c r="J770">
        <f>Input!H770</f>
        <v>0</v>
      </c>
      <c r="K770">
        <f>Input!I770</f>
        <v>0</v>
      </c>
      <c r="L770">
        <f>Input!J770</f>
        <v>0</v>
      </c>
      <c r="M770">
        <f>Input!K770</f>
        <v>0</v>
      </c>
      <c r="N770" s="1">
        <f>Input!L770</f>
        <v>0</v>
      </c>
      <c r="O770" s="1">
        <f>Input!M770</f>
        <v>0</v>
      </c>
      <c r="P770" s="1">
        <f>Input!N770</f>
        <v>0</v>
      </c>
      <c r="Q770" s="1">
        <f>Input!O770</f>
        <v>0</v>
      </c>
      <c r="R770">
        <f>Input!P770</f>
        <v>0</v>
      </c>
      <c r="S770" s="1">
        <f>Input!Q770</f>
        <v>0</v>
      </c>
      <c r="T770" s="1">
        <f>Input!R770</f>
        <v>0</v>
      </c>
    </row>
    <row r="771" spans="1:20" x14ac:dyDescent="0.45">
      <c r="A771">
        <f t="shared" ref="A771:A834" si="25">D771*100+C771</f>
        <v>0</v>
      </c>
      <c r="B771">
        <f t="shared" si="24"/>
        <v>0</v>
      </c>
      <c r="C771">
        <f>Input!A771</f>
        <v>0</v>
      </c>
      <c r="D771">
        <f>Input!B771</f>
        <v>0</v>
      </c>
      <c r="E771">
        <f>Input!C771</f>
        <v>0</v>
      </c>
      <c r="F771">
        <f>Input!D771</f>
        <v>0</v>
      </c>
      <c r="G771">
        <f>Input!E771</f>
        <v>0</v>
      </c>
      <c r="H771">
        <f>Input!F771</f>
        <v>0</v>
      </c>
      <c r="I771">
        <f>Input!G771</f>
        <v>0</v>
      </c>
      <c r="J771">
        <f>Input!H771</f>
        <v>0</v>
      </c>
      <c r="K771">
        <f>Input!I771</f>
        <v>0</v>
      </c>
      <c r="L771">
        <f>Input!J771</f>
        <v>0</v>
      </c>
      <c r="M771">
        <f>Input!K771</f>
        <v>0</v>
      </c>
      <c r="N771" s="1">
        <f>Input!L771</f>
        <v>0</v>
      </c>
      <c r="O771" s="1">
        <f>Input!M771</f>
        <v>0</v>
      </c>
      <c r="P771" s="1">
        <f>Input!N771</f>
        <v>0</v>
      </c>
      <c r="Q771" s="1">
        <f>Input!O771</f>
        <v>0</v>
      </c>
      <c r="R771">
        <f>Input!P771</f>
        <v>0</v>
      </c>
      <c r="S771" s="1">
        <f>Input!Q771</f>
        <v>0</v>
      </c>
      <c r="T771" s="1">
        <f>Input!R771</f>
        <v>0</v>
      </c>
    </row>
    <row r="772" spans="1:20" x14ac:dyDescent="0.45">
      <c r="A772">
        <f t="shared" si="25"/>
        <v>0</v>
      </c>
      <c r="B772">
        <f t="shared" si="24"/>
        <v>0</v>
      </c>
      <c r="C772">
        <f>Input!A772</f>
        <v>0</v>
      </c>
      <c r="D772">
        <f>Input!B772</f>
        <v>0</v>
      </c>
      <c r="E772">
        <f>Input!C772</f>
        <v>0</v>
      </c>
      <c r="F772">
        <f>Input!D772</f>
        <v>0</v>
      </c>
      <c r="G772">
        <f>Input!E772</f>
        <v>0</v>
      </c>
      <c r="H772">
        <f>Input!F772</f>
        <v>0</v>
      </c>
      <c r="I772">
        <f>Input!G772</f>
        <v>0</v>
      </c>
      <c r="J772">
        <f>Input!H772</f>
        <v>0</v>
      </c>
      <c r="K772">
        <f>Input!I772</f>
        <v>0</v>
      </c>
      <c r="L772">
        <f>Input!J772</f>
        <v>0</v>
      </c>
      <c r="M772">
        <f>Input!K772</f>
        <v>0</v>
      </c>
      <c r="N772" s="1">
        <f>Input!L772</f>
        <v>0</v>
      </c>
      <c r="O772" s="1">
        <f>Input!M772</f>
        <v>0</v>
      </c>
      <c r="P772" s="1">
        <f>Input!N772</f>
        <v>0</v>
      </c>
      <c r="Q772" s="1">
        <f>Input!O772</f>
        <v>0</v>
      </c>
      <c r="R772">
        <f>Input!P772</f>
        <v>0</v>
      </c>
      <c r="S772" s="1">
        <f>Input!Q772</f>
        <v>0</v>
      </c>
      <c r="T772" s="1">
        <f>Input!R772</f>
        <v>0</v>
      </c>
    </row>
    <row r="773" spans="1:20" x14ac:dyDescent="0.45">
      <c r="A773">
        <f t="shared" si="25"/>
        <v>0</v>
      </c>
      <c r="B773">
        <f t="shared" si="24"/>
        <v>0</v>
      </c>
      <c r="C773">
        <f>Input!A773</f>
        <v>0</v>
      </c>
      <c r="D773">
        <f>Input!B773</f>
        <v>0</v>
      </c>
      <c r="E773">
        <f>Input!C773</f>
        <v>0</v>
      </c>
      <c r="F773">
        <f>Input!D773</f>
        <v>0</v>
      </c>
      <c r="G773">
        <f>Input!E773</f>
        <v>0</v>
      </c>
      <c r="H773">
        <f>Input!F773</f>
        <v>0</v>
      </c>
      <c r="I773">
        <f>Input!G773</f>
        <v>0</v>
      </c>
      <c r="J773">
        <f>Input!H773</f>
        <v>0</v>
      </c>
      <c r="K773">
        <f>Input!I773</f>
        <v>0</v>
      </c>
      <c r="L773">
        <f>Input!J773</f>
        <v>0</v>
      </c>
      <c r="M773">
        <f>Input!K773</f>
        <v>0</v>
      </c>
      <c r="N773" s="1">
        <f>Input!L773</f>
        <v>0</v>
      </c>
      <c r="O773" s="1">
        <f>Input!M773</f>
        <v>0</v>
      </c>
      <c r="P773" s="1">
        <f>Input!N773</f>
        <v>0</v>
      </c>
      <c r="Q773" s="1">
        <f>Input!O773</f>
        <v>0</v>
      </c>
      <c r="R773">
        <f>Input!P773</f>
        <v>0</v>
      </c>
      <c r="S773" s="1">
        <f>Input!Q773</f>
        <v>0</v>
      </c>
      <c r="T773" s="1">
        <f>Input!R773</f>
        <v>0</v>
      </c>
    </row>
    <row r="774" spans="1:20" x14ac:dyDescent="0.45">
      <c r="A774">
        <f t="shared" si="25"/>
        <v>0</v>
      </c>
      <c r="B774">
        <f t="shared" si="24"/>
        <v>0</v>
      </c>
      <c r="C774">
        <f>Input!A774</f>
        <v>0</v>
      </c>
      <c r="D774">
        <f>Input!B774</f>
        <v>0</v>
      </c>
      <c r="E774">
        <f>Input!C774</f>
        <v>0</v>
      </c>
      <c r="F774">
        <f>Input!D774</f>
        <v>0</v>
      </c>
      <c r="G774">
        <f>Input!E774</f>
        <v>0</v>
      </c>
      <c r="H774">
        <f>Input!F774</f>
        <v>0</v>
      </c>
      <c r="I774">
        <f>Input!G774</f>
        <v>0</v>
      </c>
      <c r="J774">
        <f>Input!H774</f>
        <v>0</v>
      </c>
      <c r="K774">
        <f>Input!I774</f>
        <v>0</v>
      </c>
      <c r="L774">
        <f>Input!J774</f>
        <v>0</v>
      </c>
      <c r="M774">
        <f>Input!K774</f>
        <v>0</v>
      </c>
      <c r="N774" s="1">
        <f>Input!L774</f>
        <v>0</v>
      </c>
      <c r="O774" s="1">
        <f>Input!M774</f>
        <v>0</v>
      </c>
      <c r="P774" s="1">
        <f>Input!N774</f>
        <v>0</v>
      </c>
      <c r="Q774" s="1">
        <f>Input!O774</f>
        <v>0</v>
      </c>
      <c r="R774">
        <f>Input!P774</f>
        <v>0</v>
      </c>
      <c r="S774" s="1">
        <f>Input!Q774</f>
        <v>0</v>
      </c>
      <c r="T774" s="1">
        <f>Input!R774</f>
        <v>0</v>
      </c>
    </row>
    <row r="775" spans="1:20" x14ac:dyDescent="0.45">
      <c r="A775">
        <f t="shared" si="25"/>
        <v>0</v>
      </c>
      <c r="B775">
        <f t="shared" si="24"/>
        <v>0</v>
      </c>
      <c r="C775">
        <f>Input!A775</f>
        <v>0</v>
      </c>
      <c r="D775">
        <f>Input!B775</f>
        <v>0</v>
      </c>
      <c r="E775">
        <f>Input!C775</f>
        <v>0</v>
      </c>
      <c r="F775">
        <f>Input!D775</f>
        <v>0</v>
      </c>
      <c r="G775">
        <f>Input!E775</f>
        <v>0</v>
      </c>
      <c r="H775">
        <f>Input!F775</f>
        <v>0</v>
      </c>
      <c r="I775">
        <f>Input!G775</f>
        <v>0</v>
      </c>
      <c r="J775">
        <f>Input!H775</f>
        <v>0</v>
      </c>
      <c r="K775">
        <f>Input!I775</f>
        <v>0</v>
      </c>
      <c r="L775">
        <f>Input!J775</f>
        <v>0</v>
      </c>
      <c r="M775">
        <f>Input!K775</f>
        <v>0</v>
      </c>
      <c r="N775" s="1">
        <f>Input!L775</f>
        <v>0</v>
      </c>
      <c r="O775" s="1">
        <f>Input!M775</f>
        <v>0</v>
      </c>
      <c r="P775" s="1">
        <f>Input!N775</f>
        <v>0</v>
      </c>
      <c r="Q775" s="1">
        <f>Input!O775</f>
        <v>0</v>
      </c>
      <c r="R775">
        <f>Input!P775</f>
        <v>0</v>
      </c>
      <c r="S775" s="1">
        <f>Input!Q775</f>
        <v>0</v>
      </c>
      <c r="T775" s="1">
        <f>Input!R775</f>
        <v>0</v>
      </c>
    </row>
    <row r="776" spans="1:20" x14ac:dyDescent="0.45">
      <c r="A776">
        <f t="shared" si="25"/>
        <v>0</v>
      </c>
      <c r="B776">
        <f t="shared" si="24"/>
        <v>0</v>
      </c>
      <c r="C776">
        <f>Input!A776</f>
        <v>0</v>
      </c>
      <c r="D776">
        <f>Input!B776</f>
        <v>0</v>
      </c>
      <c r="E776">
        <f>Input!C776</f>
        <v>0</v>
      </c>
      <c r="F776">
        <f>Input!D776</f>
        <v>0</v>
      </c>
      <c r="G776">
        <f>Input!E776</f>
        <v>0</v>
      </c>
      <c r="H776">
        <f>Input!F776</f>
        <v>0</v>
      </c>
      <c r="I776">
        <f>Input!G776</f>
        <v>0</v>
      </c>
      <c r="J776">
        <f>Input!H776</f>
        <v>0</v>
      </c>
      <c r="K776">
        <f>Input!I776</f>
        <v>0</v>
      </c>
      <c r="L776">
        <f>Input!J776</f>
        <v>0</v>
      </c>
      <c r="M776">
        <f>Input!K776</f>
        <v>0</v>
      </c>
      <c r="N776" s="1">
        <f>Input!L776</f>
        <v>0</v>
      </c>
      <c r="O776" s="1">
        <f>Input!M776</f>
        <v>0</v>
      </c>
      <c r="P776" s="1">
        <f>Input!N776</f>
        <v>0</v>
      </c>
      <c r="Q776" s="1">
        <f>Input!O776</f>
        <v>0</v>
      </c>
      <c r="R776">
        <f>Input!P776</f>
        <v>0</v>
      </c>
      <c r="S776" s="1">
        <f>Input!Q776</f>
        <v>0</v>
      </c>
      <c r="T776" s="1">
        <f>Input!R776</f>
        <v>0</v>
      </c>
    </row>
    <row r="777" spans="1:20" x14ac:dyDescent="0.45">
      <c r="A777">
        <f t="shared" si="25"/>
        <v>0</v>
      </c>
      <c r="B777">
        <f t="shared" si="24"/>
        <v>0</v>
      </c>
      <c r="C777">
        <f>Input!A777</f>
        <v>0</v>
      </c>
      <c r="D777">
        <f>Input!B777</f>
        <v>0</v>
      </c>
      <c r="E777">
        <f>Input!C777</f>
        <v>0</v>
      </c>
      <c r="F777">
        <f>Input!D777</f>
        <v>0</v>
      </c>
      <c r="G777">
        <f>Input!E777</f>
        <v>0</v>
      </c>
      <c r="H777">
        <f>Input!F777</f>
        <v>0</v>
      </c>
      <c r="I777">
        <f>Input!G777</f>
        <v>0</v>
      </c>
      <c r="J777">
        <f>Input!H777</f>
        <v>0</v>
      </c>
      <c r="K777">
        <f>Input!I777</f>
        <v>0</v>
      </c>
      <c r="L777">
        <f>Input!J777</f>
        <v>0</v>
      </c>
      <c r="M777">
        <f>Input!K777</f>
        <v>0</v>
      </c>
      <c r="N777" s="1">
        <f>Input!L777</f>
        <v>0</v>
      </c>
      <c r="O777" s="1">
        <f>Input!M777</f>
        <v>0</v>
      </c>
      <c r="P777" s="1">
        <f>Input!N777</f>
        <v>0</v>
      </c>
      <c r="Q777" s="1">
        <f>Input!O777</f>
        <v>0</v>
      </c>
      <c r="R777">
        <f>Input!P777</f>
        <v>0</v>
      </c>
      <c r="S777" s="1">
        <f>Input!Q777</f>
        <v>0</v>
      </c>
      <c r="T777" s="1">
        <f>Input!R777</f>
        <v>0</v>
      </c>
    </row>
    <row r="778" spans="1:20" x14ac:dyDescent="0.45">
      <c r="A778">
        <f t="shared" si="25"/>
        <v>0</v>
      </c>
      <c r="B778">
        <f t="shared" ref="B778:B841" si="26">IF(E778="Ngrid-LI",1,IF(E778="Ngrid-NY",1,IF(E778="NGrid-Upstate",1,0)))</f>
        <v>0</v>
      </c>
      <c r="C778">
        <f>Input!A778</f>
        <v>0</v>
      </c>
      <c r="D778">
        <f>Input!B778</f>
        <v>0</v>
      </c>
      <c r="E778">
        <f>Input!C778</f>
        <v>0</v>
      </c>
      <c r="F778">
        <f>Input!D778</f>
        <v>0</v>
      </c>
      <c r="G778">
        <f>Input!E778</f>
        <v>0</v>
      </c>
      <c r="H778">
        <f>Input!F778</f>
        <v>0</v>
      </c>
      <c r="I778">
        <f>Input!G778</f>
        <v>0</v>
      </c>
      <c r="J778">
        <f>Input!H778</f>
        <v>0</v>
      </c>
      <c r="K778">
        <f>Input!I778</f>
        <v>0</v>
      </c>
      <c r="L778">
        <f>Input!J778</f>
        <v>0</v>
      </c>
      <c r="M778">
        <f>Input!K778</f>
        <v>0</v>
      </c>
      <c r="N778" s="1">
        <f>Input!L778</f>
        <v>0</v>
      </c>
      <c r="O778" s="1">
        <f>Input!M778</f>
        <v>0</v>
      </c>
      <c r="P778" s="1">
        <f>Input!N778</f>
        <v>0</v>
      </c>
      <c r="Q778" s="1">
        <f>Input!O778</f>
        <v>0</v>
      </c>
      <c r="R778">
        <f>Input!P778</f>
        <v>0</v>
      </c>
      <c r="S778" s="1">
        <f>Input!Q778</f>
        <v>0</v>
      </c>
      <c r="T778" s="1">
        <f>Input!R778</f>
        <v>0</v>
      </c>
    </row>
    <row r="779" spans="1:20" x14ac:dyDescent="0.45">
      <c r="A779">
        <f t="shared" si="25"/>
        <v>0</v>
      </c>
      <c r="B779">
        <f t="shared" si="26"/>
        <v>0</v>
      </c>
      <c r="C779">
        <f>Input!A779</f>
        <v>0</v>
      </c>
      <c r="D779">
        <f>Input!B779</f>
        <v>0</v>
      </c>
      <c r="E779">
        <f>Input!C779</f>
        <v>0</v>
      </c>
      <c r="F779">
        <f>Input!D779</f>
        <v>0</v>
      </c>
      <c r="G779">
        <f>Input!E779</f>
        <v>0</v>
      </c>
      <c r="H779">
        <f>Input!F779</f>
        <v>0</v>
      </c>
      <c r="I779">
        <f>Input!G779</f>
        <v>0</v>
      </c>
      <c r="J779">
        <f>Input!H779</f>
        <v>0</v>
      </c>
      <c r="K779">
        <f>Input!I779</f>
        <v>0</v>
      </c>
      <c r="L779">
        <f>Input!J779</f>
        <v>0</v>
      </c>
      <c r="M779">
        <f>Input!K779</f>
        <v>0</v>
      </c>
      <c r="N779" s="1">
        <f>Input!L779</f>
        <v>0</v>
      </c>
      <c r="O779" s="1">
        <f>Input!M779</f>
        <v>0</v>
      </c>
      <c r="P779" s="1">
        <f>Input!N779</f>
        <v>0</v>
      </c>
      <c r="Q779" s="1">
        <f>Input!O779</f>
        <v>0</v>
      </c>
      <c r="R779">
        <f>Input!P779</f>
        <v>0</v>
      </c>
      <c r="S779" s="1">
        <f>Input!Q779</f>
        <v>0</v>
      </c>
      <c r="T779" s="1">
        <f>Input!R779</f>
        <v>0</v>
      </c>
    </row>
    <row r="780" spans="1:20" x14ac:dyDescent="0.45">
      <c r="A780">
        <f t="shared" si="25"/>
        <v>0</v>
      </c>
      <c r="B780">
        <f t="shared" si="26"/>
        <v>0</v>
      </c>
      <c r="C780">
        <f>Input!A780</f>
        <v>0</v>
      </c>
      <c r="D780">
        <f>Input!B780</f>
        <v>0</v>
      </c>
      <c r="E780">
        <f>Input!C780</f>
        <v>0</v>
      </c>
      <c r="F780">
        <f>Input!D780</f>
        <v>0</v>
      </c>
      <c r="G780">
        <f>Input!E780</f>
        <v>0</v>
      </c>
      <c r="H780">
        <f>Input!F780</f>
        <v>0</v>
      </c>
      <c r="I780">
        <f>Input!G780</f>
        <v>0</v>
      </c>
      <c r="J780">
        <f>Input!H780</f>
        <v>0</v>
      </c>
      <c r="K780">
        <f>Input!I780</f>
        <v>0</v>
      </c>
      <c r="L780">
        <f>Input!J780</f>
        <v>0</v>
      </c>
      <c r="M780">
        <f>Input!K780</f>
        <v>0</v>
      </c>
      <c r="N780" s="1">
        <f>Input!L780</f>
        <v>0</v>
      </c>
      <c r="O780" s="1">
        <f>Input!M780</f>
        <v>0</v>
      </c>
      <c r="P780" s="1">
        <f>Input!N780</f>
        <v>0</v>
      </c>
      <c r="Q780" s="1">
        <f>Input!O780</f>
        <v>0</v>
      </c>
      <c r="R780">
        <f>Input!P780</f>
        <v>0</v>
      </c>
      <c r="S780" s="1">
        <f>Input!Q780</f>
        <v>0</v>
      </c>
      <c r="T780" s="1">
        <f>Input!R780</f>
        <v>0</v>
      </c>
    </row>
    <row r="781" spans="1:20" x14ac:dyDescent="0.45">
      <c r="A781">
        <f t="shared" si="25"/>
        <v>0</v>
      </c>
      <c r="B781">
        <f t="shared" si="26"/>
        <v>0</v>
      </c>
      <c r="C781">
        <f>Input!A781</f>
        <v>0</v>
      </c>
      <c r="D781">
        <f>Input!B781</f>
        <v>0</v>
      </c>
      <c r="E781">
        <f>Input!C781</f>
        <v>0</v>
      </c>
      <c r="F781">
        <f>Input!D781</f>
        <v>0</v>
      </c>
      <c r="G781">
        <f>Input!E781</f>
        <v>0</v>
      </c>
      <c r="H781">
        <f>Input!F781</f>
        <v>0</v>
      </c>
      <c r="I781">
        <f>Input!G781</f>
        <v>0</v>
      </c>
      <c r="J781">
        <f>Input!H781</f>
        <v>0</v>
      </c>
      <c r="K781">
        <f>Input!I781</f>
        <v>0</v>
      </c>
      <c r="L781">
        <f>Input!J781</f>
        <v>0</v>
      </c>
      <c r="M781">
        <f>Input!K781</f>
        <v>0</v>
      </c>
      <c r="N781" s="1">
        <f>Input!L781</f>
        <v>0</v>
      </c>
      <c r="O781" s="1">
        <f>Input!M781</f>
        <v>0</v>
      </c>
      <c r="P781" s="1">
        <f>Input!N781</f>
        <v>0</v>
      </c>
      <c r="Q781" s="1">
        <f>Input!O781</f>
        <v>0</v>
      </c>
      <c r="R781">
        <f>Input!P781</f>
        <v>0</v>
      </c>
      <c r="S781" s="1">
        <f>Input!Q781</f>
        <v>0</v>
      </c>
      <c r="T781" s="1">
        <f>Input!R781</f>
        <v>0</v>
      </c>
    </row>
    <row r="782" spans="1:20" x14ac:dyDescent="0.45">
      <c r="A782">
        <f t="shared" si="25"/>
        <v>0</v>
      </c>
      <c r="B782">
        <f t="shared" si="26"/>
        <v>0</v>
      </c>
      <c r="C782">
        <f>Input!A782</f>
        <v>0</v>
      </c>
      <c r="D782">
        <f>Input!B782</f>
        <v>0</v>
      </c>
      <c r="E782">
        <f>Input!C782</f>
        <v>0</v>
      </c>
      <c r="F782">
        <f>Input!D782</f>
        <v>0</v>
      </c>
      <c r="G782">
        <f>Input!E782</f>
        <v>0</v>
      </c>
      <c r="H782">
        <f>Input!F782</f>
        <v>0</v>
      </c>
      <c r="I782">
        <f>Input!G782</f>
        <v>0</v>
      </c>
      <c r="J782">
        <f>Input!H782</f>
        <v>0</v>
      </c>
      <c r="K782">
        <f>Input!I782</f>
        <v>0</v>
      </c>
      <c r="L782">
        <f>Input!J782</f>
        <v>0</v>
      </c>
      <c r="M782">
        <f>Input!K782</f>
        <v>0</v>
      </c>
      <c r="N782" s="1">
        <f>Input!L782</f>
        <v>0</v>
      </c>
      <c r="O782" s="1">
        <f>Input!M782</f>
        <v>0</v>
      </c>
      <c r="P782" s="1">
        <f>Input!N782</f>
        <v>0</v>
      </c>
      <c r="Q782" s="1">
        <f>Input!O782</f>
        <v>0</v>
      </c>
      <c r="R782">
        <f>Input!P782</f>
        <v>0</v>
      </c>
      <c r="S782" s="1">
        <f>Input!Q782</f>
        <v>0</v>
      </c>
      <c r="T782" s="1">
        <f>Input!R782</f>
        <v>0</v>
      </c>
    </row>
    <row r="783" spans="1:20" x14ac:dyDescent="0.45">
      <c r="A783">
        <f t="shared" si="25"/>
        <v>0</v>
      </c>
      <c r="B783">
        <f t="shared" si="26"/>
        <v>0</v>
      </c>
      <c r="C783">
        <f>Input!A783</f>
        <v>0</v>
      </c>
      <c r="D783">
        <f>Input!B783</f>
        <v>0</v>
      </c>
      <c r="E783">
        <f>Input!C783</f>
        <v>0</v>
      </c>
      <c r="F783">
        <f>Input!D783</f>
        <v>0</v>
      </c>
      <c r="G783">
        <f>Input!E783</f>
        <v>0</v>
      </c>
      <c r="H783">
        <f>Input!F783</f>
        <v>0</v>
      </c>
      <c r="I783">
        <f>Input!G783</f>
        <v>0</v>
      </c>
      <c r="J783">
        <f>Input!H783</f>
        <v>0</v>
      </c>
      <c r="K783">
        <f>Input!I783</f>
        <v>0</v>
      </c>
      <c r="L783">
        <f>Input!J783</f>
        <v>0</v>
      </c>
      <c r="M783">
        <f>Input!K783</f>
        <v>0</v>
      </c>
      <c r="N783" s="1">
        <f>Input!L783</f>
        <v>0</v>
      </c>
      <c r="O783" s="1">
        <f>Input!M783</f>
        <v>0</v>
      </c>
      <c r="P783" s="1">
        <f>Input!N783</f>
        <v>0</v>
      </c>
      <c r="Q783" s="1">
        <f>Input!O783</f>
        <v>0</v>
      </c>
      <c r="R783">
        <f>Input!P783</f>
        <v>0</v>
      </c>
      <c r="S783" s="1">
        <f>Input!Q783</f>
        <v>0</v>
      </c>
      <c r="T783" s="1">
        <f>Input!R783</f>
        <v>0</v>
      </c>
    </row>
    <row r="784" spans="1:20" x14ac:dyDescent="0.45">
      <c r="A784">
        <f t="shared" si="25"/>
        <v>0</v>
      </c>
      <c r="B784">
        <f t="shared" si="26"/>
        <v>0</v>
      </c>
      <c r="C784">
        <f>Input!A784</f>
        <v>0</v>
      </c>
      <c r="D784">
        <f>Input!B784</f>
        <v>0</v>
      </c>
      <c r="E784">
        <f>Input!C784</f>
        <v>0</v>
      </c>
      <c r="F784">
        <f>Input!D784</f>
        <v>0</v>
      </c>
      <c r="G784">
        <f>Input!E784</f>
        <v>0</v>
      </c>
      <c r="H784">
        <f>Input!F784</f>
        <v>0</v>
      </c>
      <c r="I784">
        <f>Input!G784</f>
        <v>0</v>
      </c>
      <c r="J784">
        <f>Input!H784</f>
        <v>0</v>
      </c>
      <c r="K784">
        <f>Input!I784</f>
        <v>0</v>
      </c>
      <c r="L784">
        <f>Input!J784</f>
        <v>0</v>
      </c>
      <c r="M784">
        <f>Input!K784</f>
        <v>0</v>
      </c>
      <c r="N784" s="1">
        <f>Input!L784</f>
        <v>0</v>
      </c>
      <c r="O784" s="1">
        <f>Input!M784</f>
        <v>0</v>
      </c>
      <c r="P784" s="1">
        <f>Input!N784</f>
        <v>0</v>
      </c>
      <c r="Q784" s="1">
        <f>Input!O784</f>
        <v>0</v>
      </c>
      <c r="R784">
        <f>Input!P784</f>
        <v>0</v>
      </c>
      <c r="S784" s="1">
        <f>Input!Q784</f>
        <v>0</v>
      </c>
      <c r="T784" s="1">
        <f>Input!R784</f>
        <v>0</v>
      </c>
    </row>
    <row r="785" spans="1:20" x14ac:dyDescent="0.45">
      <c r="A785">
        <f t="shared" si="25"/>
        <v>0</v>
      </c>
      <c r="B785">
        <f t="shared" si="26"/>
        <v>0</v>
      </c>
      <c r="C785">
        <f>Input!A785</f>
        <v>0</v>
      </c>
      <c r="D785">
        <f>Input!B785</f>
        <v>0</v>
      </c>
      <c r="E785">
        <f>Input!C785</f>
        <v>0</v>
      </c>
      <c r="F785">
        <f>Input!D785</f>
        <v>0</v>
      </c>
      <c r="G785">
        <f>Input!E785</f>
        <v>0</v>
      </c>
      <c r="H785">
        <f>Input!F785</f>
        <v>0</v>
      </c>
      <c r="I785">
        <f>Input!G785</f>
        <v>0</v>
      </c>
      <c r="J785">
        <f>Input!H785</f>
        <v>0</v>
      </c>
      <c r="K785">
        <f>Input!I785</f>
        <v>0</v>
      </c>
      <c r="L785">
        <f>Input!J785</f>
        <v>0</v>
      </c>
      <c r="M785">
        <f>Input!K785</f>
        <v>0</v>
      </c>
      <c r="N785" s="1">
        <f>Input!L785</f>
        <v>0</v>
      </c>
      <c r="O785" s="1">
        <f>Input!M785</f>
        <v>0</v>
      </c>
      <c r="P785" s="1">
        <f>Input!N785</f>
        <v>0</v>
      </c>
      <c r="Q785" s="1">
        <f>Input!O785</f>
        <v>0</v>
      </c>
      <c r="R785">
        <f>Input!P785</f>
        <v>0</v>
      </c>
      <c r="S785" s="1">
        <f>Input!Q785</f>
        <v>0</v>
      </c>
      <c r="T785" s="1">
        <f>Input!R785</f>
        <v>0</v>
      </c>
    </row>
    <row r="786" spans="1:20" x14ac:dyDescent="0.45">
      <c r="A786">
        <f t="shared" si="25"/>
        <v>0</v>
      </c>
      <c r="B786">
        <f t="shared" si="26"/>
        <v>0</v>
      </c>
      <c r="C786">
        <f>Input!A786</f>
        <v>0</v>
      </c>
      <c r="D786">
        <f>Input!B786</f>
        <v>0</v>
      </c>
      <c r="E786">
        <f>Input!C786</f>
        <v>0</v>
      </c>
      <c r="F786">
        <f>Input!D786</f>
        <v>0</v>
      </c>
      <c r="G786">
        <f>Input!E786</f>
        <v>0</v>
      </c>
      <c r="H786">
        <f>Input!F786</f>
        <v>0</v>
      </c>
      <c r="I786">
        <f>Input!G786</f>
        <v>0</v>
      </c>
      <c r="J786">
        <f>Input!H786</f>
        <v>0</v>
      </c>
      <c r="K786">
        <f>Input!I786</f>
        <v>0</v>
      </c>
      <c r="L786">
        <f>Input!J786</f>
        <v>0</v>
      </c>
      <c r="M786">
        <f>Input!K786</f>
        <v>0</v>
      </c>
      <c r="N786" s="1">
        <f>Input!L786</f>
        <v>0</v>
      </c>
      <c r="O786" s="1">
        <f>Input!M786</f>
        <v>0</v>
      </c>
      <c r="P786" s="1">
        <f>Input!N786</f>
        <v>0</v>
      </c>
      <c r="Q786" s="1">
        <f>Input!O786</f>
        <v>0</v>
      </c>
      <c r="R786">
        <f>Input!P786</f>
        <v>0</v>
      </c>
      <c r="S786" s="1">
        <f>Input!Q786</f>
        <v>0</v>
      </c>
      <c r="T786" s="1">
        <f>Input!R786</f>
        <v>0</v>
      </c>
    </row>
    <row r="787" spans="1:20" x14ac:dyDescent="0.45">
      <c r="A787">
        <f t="shared" si="25"/>
        <v>0</v>
      </c>
      <c r="B787">
        <f t="shared" si="26"/>
        <v>0</v>
      </c>
      <c r="C787">
        <f>Input!A787</f>
        <v>0</v>
      </c>
      <c r="D787">
        <f>Input!B787</f>
        <v>0</v>
      </c>
      <c r="E787">
        <f>Input!C787</f>
        <v>0</v>
      </c>
      <c r="F787">
        <f>Input!D787</f>
        <v>0</v>
      </c>
      <c r="G787">
        <f>Input!E787</f>
        <v>0</v>
      </c>
      <c r="H787">
        <f>Input!F787</f>
        <v>0</v>
      </c>
      <c r="I787">
        <f>Input!G787</f>
        <v>0</v>
      </c>
      <c r="J787">
        <f>Input!H787</f>
        <v>0</v>
      </c>
      <c r="K787">
        <f>Input!I787</f>
        <v>0</v>
      </c>
      <c r="L787">
        <f>Input!J787</f>
        <v>0</v>
      </c>
      <c r="M787">
        <f>Input!K787</f>
        <v>0</v>
      </c>
      <c r="N787" s="1">
        <f>Input!L787</f>
        <v>0</v>
      </c>
      <c r="O787" s="1">
        <f>Input!M787</f>
        <v>0</v>
      </c>
      <c r="P787" s="1">
        <f>Input!N787</f>
        <v>0</v>
      </c>
      <c r="Q787" s="1">
        <f>Input!O787</f>
        <v>0</v>
      </c>
      <c r="R787">
        <f>Input!P787</f>
        <v>0</v>
      </c>
      <c r="S787" s="1">
        <f>Input!Q787</f>
        <v>0</v>
      </c>
      <c r="T787" s="1">
        <f>Input!R787</f>
        <v>0</v>
      </c>
    </row>
    <row r="788" spans="1:20" x14ac:dyDescent="0.45">
      <c r="A788">
        <f t="shared" si="25"/>
        <v>0</v>
      </c>
      <c r="B788">
        <f t="shared" si="26"/>
        <v>0</v>
      </c>
      <c r="C788">
        <f>Input!A788</f>
        <v>0</v>
      </c>
      <c r="D788">
        <f>Input!B788</f>
        <v>0</v>
      </c>
      <c r="E788">
        <f>Input!C788</f>
        <v>0</v>
      </c>
      <c r="F788">
        <f>Input!D788</f>
        <v>0</v>
      </c>
      <c r="G788">
        <f>Input!E788</f>
        <v>0</v>
      </c>
      <c r="H788">
        <f>Input!F788</f>
        <v>0</v>
      </c>
      <c r="I788">
        <f>Input!G788</f>
        <v>0</v>
      </c>
      <c r="J788">
        <f>Input!H788</f>
        <v>0</v>
      </c>
      <c r="K788">
        <f>Input!I788</f>
        <v>0</v>
      </c>
      <c r="L788">
        <f>Input!J788</f>
        <v>0</v>
      </c>
      <c r="M788">
        <f>Input!K788</f>
        <v>0</v>
      </c>
      <c r="N788" s="1">
        <f>Input!L788</f>
        <v>0</v>
      </c>
      <c r="O788" s="1">
        <f>Input!M788</f>
        <v>0</v>
      </c>
      <c r="P788" s="1">
        <f>Input!N788</f>
        <v>0</v>
      </c>
      <c r="Q788" s="1">
        <f>Input!O788</f>
        <v>0</v>
      </c>
      <c r="R788">
        <f>Input!P788</f>
        <v>0</v>
      </c>
      <c r="S788" s="1">
        <f>Input!Q788</f>
        <v>0</v>
      </c>
      <c r="T788" s="1">
        <f>Input!R788</f>
        <v>0</v>
      </c>
    </row>
    <row r="789" spans="1:20" x14ac:dyDescent="0.45">
      <c r="A789">
        <f t="shared" si="25"/>
        <v>0</v>
      </c>
      <c r="B789">
        <f t="shared" si="26"/>
        <v>0</v>
      </c>
      <c r="C789">
        <f>Input!A789</f>
        <v>0</v>
      </c>
      <c r="D789">
        <f>Input!B789</f>
        <v>0</v>
      </c>
      <c r="E789">
        <f>Input!C789</f>
        <v>0</v>
      </c>
      <c r="F789">
        <f>Input!D789</f>
        <v>0</v>
      </c>
      <c r="G789">
        <f>Input!E789</f>
        <v>0</v>
      </c>
      <c r="H789">
        <f>Input!F789</f>
        <v>0</v>
      </c>
      <c r="I789">
        <f>Input!G789</f>
        <v>0</v>
      </c>
      <c r="J789">
        <f>Input!H789</f>
        <v>0</v>
      </c>
      <c r="K789">
        <f>Input!I789</f>
        <v>0</v>
      </c>
      <c r="L789">
        <f>Input!J789</f>
        <v>0</v>
      </c>
      <c r="M789">
        <f>Input!K789</f>
        <v>0</v>
      </c>
      <c r="N789" s="1">
        <f>Input!L789</f>
        <v>0</v>
      </c>
      <c r="O789" s="1">
        <f>Input!M789</f>
        <v>0</v>
      </c>
      <c r="P789" s="1">
        <f>Input!N789</f>
        <v>0</v>
      </c>
      <c r="Q789" s="1">
        <f>Input!O789</f>
        <v>0</v>
      </c>
      <c r="R789">
        <f>Input!P789</f>
        <v>0</v>
      </c>
      <c r="S789" s="1">
        <f>Input!Q789</f>
        <v>0</v>
      </c>
      <c r="T789" s="1">
        <f>Input!R789</f>
        <v>0</v>
      </c>
    </row>
    <row r="790" spans="1:20" x14ac:dyDescent="0.45">
      <c r="A790">
        <f t="shared" si="25"/>
        <v>0</v>
      </c>
      <c r="B790">
        <f t="shared" si="26"/>
        <v>0</v>
      </c>
      <c r="C790">
        <f>Input!A790</f>
        <v>0</v>
      </c>
      <c r="D790">
        <f>Input!B790</f>
        <v>0</v>
      </c>
      <c r="E790">
        <f>Input!C790</f>
        <v>0</v>
      </c>
      <c r="F790">
        <f>Input!D790</f>
        <v>0</v>
      </c>
      <c r="G790">
        <f>Input!E790</f>
        <v>0</v>
      </c>
      <c r="H790">
        <f>Input!F790</f>
        <v>0</v>
      </c>
      <c r="I790">
        <f>Input!G790</f>
        <v>0</v>
      </c>
      <c r="J790">
        <f>Input!H790</f>
        <v>0</v>
      </c>
      <c r="K790">
        <f>Input!I790</f>
        <v>0</v>
      </c>
      <c r="L790">
        <f>Input!J790</f>
        <v>0</v>
      </c>
      <c r="M790">
        <f>Input!K790</f>
        <v>0</v>
      </c>
      <c r="N790" s="1">
        <f>Input!L790</f>
        <v>0</v>
      </c>
      <c r="O790" s="1">
        <f>Input!M790</f>
        <v>0</v>
      </c>
      <c r="P790" s="1">
        <f>Input!N790</f>
        <v>0</v>
      </c>
      <c r="Q790" s="1">
        <f>Input!O790</f>
        <v>0</v>
      </c>
      <c r="R790">
        <f>Input!P790</f>
        <v>0</v>
      </c>
      <c r="S790" s="1">
        <f>Input!Q790</f>
        <v>0</v>
      </c>
      <c r="T790" s="1">
        <f>Input!R790</f>
        <v>0</v>
      </c>
    </row>
    <row r="791" spans="1:20" x14ac:dyDescent="0.45">
      <c r="A791">
        <f t="shared" si="25"/>
        <v>0</v>
      </c>
      <c r="B791">
        <f t="shared" si="26"/>
        <v>0</v>
      </c>
      <c r="C791">
        <f>Input!A791</f>
        <v>0</v>
      </c>
      <c r="D791">
        <f>Input!B791</f>
        <v>0</v>
      </c>
      <c r="E791">
        <f>Input!C791</f>
        <v>0</v>
      </c>
      <c r="F791">
        <f>Input!D791</f>
        <v>0</v>
      </c>
      <c r="G791">
        <f>Input!E791</f>
        <v>0</v>
      </c>
      <c r="H791">
        <f>Input!F791</f>
        <v>0</v>
      </c>
      <c r="I791">
        <f>Input!G791</f>
        <v>0</v>
      </c>
      <c r="J791">
        <f>Input!H791</f>
        <v>0</v>
      </c>
      <c r="K791">
        <f>Input!I791</f>
        <v>0</v>
      </c>
      <c r="L791">
        <f>Input!J791</f>
        <v>0</v>
      </c>
      <c r="M791">
        <f>Input!K791</f>
        <v>0</v>
      </c>
      <c r="N791" s="1">
        <f>Input!L791</f>
        <v>0</v>
      </c>
      <c r="O791" s="1">
        <f>Input!M791</f>
        <v>0</v>
      </c>
      <c r="P791" s="1">
        <f>Input!N791</f>
        <v>0</v>
      </c>
      <c r="Q791" s="1">
        <f>Input!O791</f>
        <v>0</v>
      </c>
      <c r="R791">
        <f>Input!P791</f>
        <v>0</v>
      </c>
      <c r="S791" s="1">
        <f>Input!Q791</f>
        <v>0</v>
      </c>
      <c r="T791" s="1">
        <f>Input!R791</f>
        <v>0</v>
      </c>
    </row>
    <row r="792" spans="1:20" x14ac:dyDescent="0.45">
      <c r="A792">
        <f t="shared" si="25"/>
        <v>0</v>
      </c>
      <c r="B792">
        <f t="shared" si="26"/>
        <v>0</v>
      </c>
      <c r="C792">
        <f>Input!A792</f>
        <v>0</v>
      </c>
      <c r="D792">
        <f>Input!B792</f>
        <v>0</v>
      </c>
      <c r="E792">
        <f>Input!C792</f>
        <v>0</v>
      </c>
      <c r="F792">
        <f>Input!D792</f>
        <v>0</v>
      </c>
      <c r="G792">
        <f>Input!E792</f>
        <v>0</v>
      </c>
      <c r="H792">
        <f>Input!F792</f>
        <v>0</v>
      </c>
      <c r="I792">
        <f>Input!G792</f>
        <v>0</v>
      </c>
      <c r="J792">
        <f>Input!H792</f>
        <v>0</v>
      </c>
      <c r="K792">
        <f>Input!I792</f>
        <v>0</v>
      </c>
      <c r="L792">
        <f>Input!J792</f>
        <v>0</v>
      </c>
      <c r="M792">
        <f>Input!K792</f>
        <v>0</v>
      </c>
      <c r="N792" s="1">
        <f>Input!L792</f>
        <v>0</v>
      </c>
      <c r="O792" s="1">
        <f>Input!M792</f>
        <v>0</v>
      </c>
      <c r="P792" s="1">
        <f>Input!N792</f>
        <v>0</v>
      </c>
      <c r="Q792" s="1">
        <f>Input!O792</f>
        <v>0</v>
      </c>
      <c r="R792">
        <f>Input!P792</f>
        <v>0</v>
      </c>
      <c r="S792" s="1">
        <f>Input!Q792</f>
        <v>0</v>
      </c>
      <c r="T792" s="1">
        <f>Input!R792</f>
        <v>0</v>
      </c>
    </row>
    <row r="793" spans="1:20" x14ac:dyDescent="0.45">
      <c r="A793">
        <f t="shared" si="25"/>
        <v>0</v>
      </c>
      <c r="B793">
        <f t="shared" si="26"/>
        <v>0</v>
      </c>
      <c r="C793">
        <f>Input!A793</f>
        <v>0</v>
      </c>
      <c r="D793">
        <f>Input!B793</f>
        <v>0</v>
      </c>
      <c r="E793">
        <f>Input!C793</f>
        <v>0</v>
      </c>
      <c r="F793">
        <f>Input!D793</f>
        <v>0</v>
      </c>
      <c r="G793">
        <f>Input!E793</f>
        <v>0</v>
      </c>
      <c r="H793">
        <f>Input!F793</f>
        <v>0</v>
      </c>
      <c r="I793">
        <f>Input!G793</f>
        <v>0</v>
      </c>
      <c r="J793">
        <f>Input!H793</f>
        <v>0</v>
      </c>
      <c r="K793">
        <f>Input!I793</f>
        <v>0</v>
      </c>
      <c r="L793">
        <f>Input!J793</f>
        <v>0</v>
      </c>
      <c r="M793">
        <f>Input!K793</f>
        <v>0</v>
      </c>
      <c r="N793" s="1">
        <f>Input!L793</f>
        <v>0</v>
      </c>
      <c r="O793" s="1">
        <f>Input!M793</f>
        <v>0</v>
      </c>
      <c r="P793" s="1">
        <f>Input!N793</f>
        <v>0</v>
      </c>
      <c r="Q793" s="1">
        <f>Input!O793</f>
        <v>0</v>
      </c>
      <c r="R793">
        <f>Input!P793</f>
        <v>0</v>
      </c>
      <c r="S793" s="1">
        <f>Input!Q793</f>
        <v>0</v>
      </c>
      <c r="T793" s="1">
        <f>Input!R793</f>
        <v>0</v>
      </c>
    </row>
    <row r="794" spans="1:20" x14ac:dyDescent="0.45">
      <c r="A794">
        <f t="shared" si="25"/>
        <v>0</v>
      </c>
      <c r="B794">
        <f t="shared" si="26"/>
        <v>0</v>
      </c>
      <c r="C794">
        <f>Input!A794</f>
        <v>0</v>
      </c>
      <c r="D794">
        <f>Input!B794</f>
        <v>0</v>
      </c>
      <c r="E794">
        <f>Input!C794</f>
        <v>0</v>
      </c>
      <c r="F794">
        <f>Input!D794</f>
        <v>0</v>
      </c>
      <c r="G794">
        <f>Input!E794</f>
        <v>0</v>
      </c>
      <c r="H794">
        <f>Input!F794</f>
        <v>0</v>
      </c>
      <c r="I794">
        <f>Input!G794</f>
        <v>0</v>
      </c>
      <c r="J794">
        <f>Input!H794</f>
        <v>0</v>
      </c>
      <c r="K794">
        <f>Input!I794</f>
        <v>0</v>
      </c>
      <c r="L794">
        <f>Input!J794</f>
        <v>0</v>
      </c>
      <c r="M794">
        <f>Input!K794</f>
        <v>0</v>
      </c>
      <c r="N794" s="1">
        <f>Input!L794</f>
        <v>0</v>
      </c>
      <c r="O794" s="1">
        <f>Input!M794</f>
        <v>0</v>
      </c>
      <c r="P794" s="1">
        <f>Input!N794</f>
        <v>0</v>
      </c>
      <c r="Q794" s="1">
        <f>Input!O794</f>
        <v>0</v>
      </c>
      <c r="R794">
        <f>Input!P794</f>
        <v>0</v>
      </c>
      <c r="S794" s="1">
        <f>Input!Q794</f>
        <v>0</v>
      </c>
      <c r="T794" s="1">
        <f>Input!R794</f>
        <v>0</v>
      </c>
    </row>
    <row r="795" spans="1:20" x14ac:dyDescent="0.45">
      <c r="A795">
        <f t="shared" si="25"/>
        <v>0</v>
      </c>
      <c r="B795">
        <f t="shared" si="26"/>
        <v>0</v>
      </c>
      <c r="C795">
        <f>Input!A795</f>
        <v>0</v>
      </c>
      <c r="D795">
        <f>Input!B795</f>
        <v>0</v>
      </c>
      <c r="E795">
        <f>Input!C795</f>
        <v>0</v>
      </c>
      <c r="F795">
        <f>Input!D795</f>
        <v>0</v>
      </c>
      <c r="G795">
        <f>Input!E795</f>
        <v>0</v>
      </c>
      <c r="H795">
        <f>Input!F795</f>
        <v>0</v>
      </c>
      <c r="I795">
        <f>Input!G795</f>
        <v>0</v>
      </c>
      <c r="J795">
        <f>Input!H795</f>
        <v>0</v>
      </c>
      <c r="K795">
        <f>Input!I795</f>
        <v>0</v>
      </c>
      <c r="L795">
        <f>Input!J795</f>
        <v>0</v>
      </c>
      <c r="M795">
        <f>Input!K795</f>
        <v>0</v>
      </c>
      <c r="N795" s="1">
        <f>Input!L795</f>
        <v>0</v>
      </c>
      <c r="O795" s="1">
        <f>Input!M795</f>
        <v>0</v>
      </c>
      <c r="P795" s="1">
        <f>Input!N795</f>
        <v>0</v>
      </c>
      <c r="Q795" s="1">
        <f>Input!O795</f>
        <v>0</v>
      </c>
      <c r="R795">
        <f>Input!P795</f>
        <v>0</v>
      </c>
      <c r="S795" s="1">
        <f>Input!Q795</f>
        <v>0</v>
      </c>
      <c r="T795" s="1">
        <f>Input!R795</f>
        <v>0</v>
      </c>
    </row>
    <row r="796" spans="1:20" x14ac:dyDescent="0.45">
      <c r="A796">
        <f t="shared" si="25"/>
        <v>0</v>
      </c>
      <c r="B796">
        <f t="shared" si="26"/>
        <v>0</v>
      </c>
      <c r="C796">
        <f>Input!A796</f>
        <v>0</v>
      </c>
      <c r="D796">
        <f>Input!B796</f>
        <v>0</v>
      </c>
      <c r="E796">
        <f>Input!C796</f>
        <v>0</v>
      </c>
      <c r="F796">
        <f>Input!D796</f>
        <v>0</v>
      </c>
      <c r="G796">
        <f>Input!E796</f>
        <v>0</v>
      </c>
      <c r="H796">
        <f>Input!F796</f>
        <v>0</v>
      </c>
      <c r="I796">
        <f>Input!G796</f>
        <v>0</v>
      </c>
      <c r="J796">
        <f>Input!H796</f>
        <v>0</v>
      </c>
      <c r="K796">
        <f>Input!I796</f>
        <v>0</v>
      </c>
      <c r="L796">
        <f>Input!J796</f>
        <v>0</v>
      </c>
      <c r="M796">
        <f>Input!K796</f>
        <v>0</v>
      </c>
      <c r="N796" s="1">
        <f>Input!L796</f>
        <v>0</v>
      </c>
      <c r="O796" s="1">
        <f>Input!M796</f>
        <v>0</v>
      </c>
      <c r="P796" s="1">
        <f>Input!N796</f>
        <v>0</v>
      </c>
      <c r="Q796" s="1">
        <f>Input!O796</f>
        <v>0</v>
      </c>
      <c r="R796">
        <f>Input!P796</f>
        <v>0</v>
      </c>
      <c r="S796" s="1">
        <f>Input!Q796</f>
        <v>0</v>
      </c>
      <c r="T796" s="1">
        <f>Input!R796</f>
        <v>0</v>
      </c>
    </row>
    <row r="797" spans="1:20" x14ac:dyDescent="0.45">
      <c r="A797">
        <f t="shared" si="25"/>
        <v>0</v>
      </c>
      <c r="B797">
        <f t="shared" si="26"/>
        <v>0</v>
      </c>
      <c r="C797">
        <f>Input!A797</f>
        <v>0</v>
      </c>
      <c r="D797">
        <f>Input!B797</f>
        <v>0</v>
      </c>
      <c r="E797">
        <f>Input!C797</f>
        <v>0</v>
      </c>
      <c r="F797">
        <f>Input!D797</f>
        <v>0</v>
      </c>
      <c r="G797">
        <f>Input!E797</f>
        <v>0</v>
      </c>
      <c r="H797">
        <f>Input!F797</f>
        <v>0</v>
      </c>
      <c r="I797">
        <f>Input!G797</f>
        <v>0</v>
      </c>
      <c r="J797">
        <f>Input!H797</f>
        <v>0</v>
      </c>
      <c r="K797">
        <f>Input!I797</f>
        <v>0</v>
      </c>
      <c r="L797">
        <f>Input!J797</f>
        <v>0</v>
      </c>
      <c r="M797">
        <f>Input!K797</f>
        <v>0</v>
      </c>
      <c r="N797" s="1">
        <f>Input!L797</f>
        <v>0</v>
      </c>
      <c r="O797" s="1">
        <f>Input!M797</f>
        <v>0</v>
      </c>
      <c r="P797" s="1">
        <f>Input!N797</f>
        <v>0</v>
      </c>
      <c r="Q797" s="1">
        <f>Input!O797</f>
        <v>0</v>
      </c>
      <c r="R797">
        <f>Input!P797</f>
        <v>0</v>
      </c>
      <c r="S797" s="1">
        <f>Input!Q797</f>
        <v>0</v>
      </c>
      <c r="T797" s="1">
        <f>Input!R797</f>
        <v>0</v>
      </c>
    </row>
    <row r="798" spans="1:20" x14ac:dyDescent="0.45">
      <c r="A798">
        <f t="shared" si="25"/>
        <v>0</v>
      </c>
      <c r="B798">
        <f t="shared" si="26"/>
        <v>0</v>
      </c>
      <c r="C798">
        <f>Input!A798</f>
        <v>0</v>
      </c>
      <c r="D798">
        <f>Input!B798</f>
        <v>0</v>
      </c>
      <c r="E798">
        <f>Input!C798</f>
        <v>0</v>
      </c>
      <c r="F798">
        <f>Input!D798</f>
        <v>0</v>
      </c>
      <c r="G798">
        <f>Input!E798</f>
        <v>0</v>
      </c>
      <c r="H798">
        <f>Input!F798</f>
        <v>0</v>
      </c>
      <c r="I798">
        <f>Input!G798</f>
        <v>0</v>
      </c>
      <c r="J798">
        <f>Input!H798</f>
        <v>0</v>
      </c>
      <c r="K798">
        <f>Input!I798</f>
        <v>0</v>
      </c>
      <c r="L798">
        <f>Input!J798</f>
        <v>0</v>
      </c>
      <c r="M798">
        <f>Input!K798</f>
        <v>0</v>
      </c>
      <c r="N798" s="1">
        <f>Input!L798</f>
        <v>0</v>
      </c>
      <c r="O798" s="1">
        <f>Input!M798</f>
        <v>0</v>
      </c>
      <c r="P798" s="1">
        <f>Input!N798</f>
        <v>0</v>
      </c>
      <c r="Q798" s="1">
        <f>Input!O798</f>
        <v>0</v>
      </c>
      <c r="R798">
        <f>Input!P798</f>
        <v>0</v>
      </c>
      <c r="S798" s="1">
        <f>Input!Q798</f>
        <v>0</v>
      </c>
      <c r="T798" s="1">
        <f>Input!R798</f>
        <v>0</v>
      </c>
    </row>
    <row r="799" spans="1:20" x14ac:dyDescent="0.45">
      <c r="A799">
        <f t="shared" si="25"/>
        <v>0</v>
      </c>
      <c r="B799">
        <f t="shared" si="26"/>
        <v>0</v>
      </c>
      <c r="C799">
        <f>Input!A799</f>
        <v>0</v>
      </c>
      <c r="D799">
        <f>Input!B799</f>
        <v>0</v>
      </c>
      <c r="E799">
        <f>Input!C799</f>
        <v>0</v>
      </c>
      <c r="F799">
        <f>Input!D799</f>
        <v>0</v>
      </c>
      <c r="G799">
        <f>Input!E799</f>
        <v>0</v>
      </c>
      <c r="H799">
        <f>Input!F799</f>
        <v>0</v>
      </c>
      <c r="I799">
        <f>Input!G799</f>
        <v>0</v>
      </c>
      <c r="J799">
        <f>Input!H799</f>
        <v>0</v>
      </c>
      <c r="K799">
        <f>Input!I799</f>
        <v>0</v>
      </c>
      <c r="L799">
        <f>Input!J799</f>
        <v>0</v>
      </c>
      <c r="M799">
        <f>Input!K799</f>
        <v>0</v>
      </c>
      <c r="N799" s="1">
        <f>Input!L799</f>
        <v>0</v>
      </c>
      <c r="O799" s="1">
        <f>Input!M799</f>
        <v>0</v>
      </c>
      <c r="P799" s="1">
        <f>Input!N799</f>
        <v>0</v>
      </c>
      <c r="Q799" s="1">
        <f>Input!O799</f>
        <v>0</v>
      </c>
      <c r="R799">
        <f>Input!P799</f>
        <v>0</v>
      </c>
      <c r="S799" s="1">
        <f>Input!Q799</f>
        <v>0</v>
      </c>
      <c r="T799" s="1">
        <f>Input!R799</f>
        <v>0</v>
      </c>
    </row>
    <row r="800" spans="1:20" x14ac:dyDescent="0.45">
      <c r="A800">
        <f t="shared" si="25"/>
        <v>0</v>
      </c>
      <c r="B800">
        <f t="shared" si="26"/>
        <v>0</v>
      </c>
      <c r="C800">
        <f>Input!A800</f>
        <v>0</v>
      </c>
      <c r="D800">
        <f>Input!B800</f>
        <v>0</v>
      </c>
      <c r="E800">
        <f>Input!C800</f>
        <v>0</v>
      </c>
      <c r="F800">
        <f>Input!D800</f>
        <v>0</v>
      </c>
      <c r="G800">
        <f>Input!E800</f>
        <v>0</v>
      </c>
      <c r="H800">
        <f>Input!F800</f>
        <v>0</v>
      </c>
      <c r="I800">
        <f>Input!G800</f>
        <v>0</v>
      </c>
      <c r="J800">
        <f>Input!H800</f>
        <v>0</v>
      </c>
      <c r="K800">
        <f>Input!I800</f>
        <v>0</v>
      </c>
      <c r="L800">
        <f>Input!J800</f>
        <v>0</v>
      </c>
      <c r="M800">
        <f>Input!K800</f>
        <v>0</v>
      </c>
      <c r="N800" s="1">
        <f>Input!L800</f>
        <v>0</v>
      </c>
      <c r="O800" s="1">
        <f>Input!M800</f>
        <v>0</v>
      </c>
      <c r="P800" s="1">
        <f>Input!N800</f>
        <v>0</v>
      </c>
      <c r="Q800" s="1">
        <f>Input!O800</f>
        <v>0</v>
      </c>
      <c r="R800">
        <f>Input!P800</f>
        <v>0</v>
      </c>
      <c r="S800" s="1">
        <f>Input!Q800</f>
        <v>0</v>
      </c>
      <c r="T800" s="1">
        <f>Input!R800</f>
        <v>0</v>
      </c>
    </row>
    <row r="801" spans="1:20" x14ac:dyDescent="0.45">
      <c r="A801">
        <f t="shared" si="25"/>
        <v>0</v>
      </c>
      <c r="B801">
        <f t="shared" si="26"/>
        <v>0</v>
      </c>
      <c r="C801">
        <f>Input!A801</f>
        <v>0</v>
      </c>
      <c r="D801">
        <f>Input!B801</f>
        <v>0</v>
      </c>
      <c r="E801">
        <f>Input!C801</f>
        <v>0</v>
      </c>
      <c r="F801">
        <f>Input!D801</f>
        <v>0</v>
      </c>
      <c r="G801">
        <f>Input!E801</f>
        <v>0</v>
      </c>
      <c r="H801">
        <f>Input!F801</f>
        <v>0</v>
      </c>
      <c r="I801">
        <f>Input!G801</f>
        <v>0</v>
      </c>
      <c r="J801">
        <f>Input!H801</f>
        <v>0</v>
      </c>
      <c r="K801">
        <f>Input!I801</f>
        <v>0</v>
      </c>
      <c r="L801">
        <f>Input!J801</f>
        <v>0</v>
      </c>
      <c r="M801">
        <f>Input!K801</f>
        <v>0</v>
      </c>
      <c r="N801" s="1">
        <f>Input!L801</f>
        <v>0</v>
      </c>
      <c r="O801" s="1">
        <f>Input!M801</f>
        <v>0</v>
      </c>
      <c r="P801" s="1">
        <f>Input!N801</f>
        <v>0</v>
      </c>
      <c r="Q801" s="1">
        <f>Input!O801</f>
        <v>0</v>
      </c>
      <c r="R801">
        <f>Input!P801</f>
        <v>0</v>
      </c>
      <c r="S801" s="1">
        <f>Input!Q801</f>
        <v>0</v>
      </c>
      <c r="T801" s="1">
        <f>Input!R801</f>
        <v>0</v>
      </c>
    </row>
    <row r="802" spans="1:20" x14ac:dyDescent="0.45">
      <c r="A802">
        <f t="shared" si="25"/>
        <v>0</v>
      </c>
      <c r="B802">
        <f t="shared" si="26"/>
        <v>0</v>
      </c>
      <c r="C802">
        <f>Input!A802</f>
        <v>0</v>
      </c>
      <c r="D802">
        <f>Input!B802</f>
        <v>0</v>
      </c>
      <c r="E802">
        <f>Input!C802</f>
        <v>0</v>
      </c>
      <c r="F802">
        <f>Input!D802</f>
        <v>0</v>
      </c>
      <c r="G802">
        <f>Input!E802</f>
        <v>0</v>
      </c>
      <c r="H802">
        <f>Input!F802</f>
        <v>0</v>
      </c>
      <c r="I802">
        <f>Input!G802</f>
        <v>0</v>
      </c>
      <c r="J802">
        <f>Input!H802</f>
        <v>0</v>
      </c>
      <c r="K802">
        <f>Input!I802</f>
        <v>0</v>
      </c>
      <c r="L802">
        <f>Input!J802</f>
        <v>0</v>
      </c>
      <c r="M802">
        <f>Input!K802</f>
        <v>0</v>
      </c>
      <c r="N802" s="1">
        <f>Input!L802</f>
        <v>0</v>
      </c>
      <c r="O802" s="1">
        <f>Input!M802</f>
        <v>0</v>
      </c>
      <c r="P802" s="1">
        <f>Input!N802</f>
        <v>0</v>
      </c>
      <c r="Q802" s="1">
        <f>Input!O802</f>
        <v>0</v>
      </c>
      <c r="R802">
        <f>Input!P802</f>
        <v>0</v>
      </c>
      <c r="S802" s="1">
        <f>Input!Q802</f>
        <v>0</v>
      </c>
      <c r="T802" s="1">
        <f>Input!R802</f>
        <v>0</v>
      </c>
    </row>
    <row r="803" spans="1:20" x14ac:dyDescent="0.45">
      <c r="A803">
        <f t="shared" si="25"/>
        <v>0</v>
      </c>
      <c r="B803">
        <f t="shared" si="26"/>
        <v>0</v>
      </c>
      <c r="C803">
        <f>Input!A803</f>
        <v>0</v>
      </c>
      <c r="D803">
        <f>Input!B803</f>
        <v>0</v>
      </c>
      <c r="E803">
        <f>Input!C803</f>
        <v>0</v>
      </c>
      <c r="F803">
        <f>Input!D803</f>
        <v>0</v>
      </c>
      <c r="G803">
        <f>Input!E803</f>
        <v>0</v>
      </c>
      <c r="H803">
        <f>Input!F803</f>
        <v>0</v>
      </c>
      <c r="I803">
        <f>Input!G803</f>
        <v>0</v>
      </c>
      <c r="J803">
        <f>Input!H803</f>
        <v>0</v>
      </c>
      <c r="K803">
        <f>Input!I803</f>
        <v>0</v>
      </c>
      <c r="L803">
        <f>Input!J803</f>
        <v>0</v>
      </c>
      <c r="M803">
        <f>Input!K803</f>
        <v>0</v>
      </c>
      <c r="N803" s="1">
        <f>Input!L803</f>
        <v>0</v>
      </c>
      <c r="O803" s="1">
        <f>Input!M803</f>
        <v>0</v>
      </c>
      <c r="P803" s="1">
        <f>Input!N803</f>
        <v>0</v>
      </c>
      <c r="Q803" s="1">
        <f>Input!O803</f>
        <v>0</v>
      </c>
      <c r="R803">
        <f>Input!P803</f>
        <v>0</v>
      </c>
      <c r="S803" s="1">
        <f>Input!Q803</f>
        <v>0</v>
      </c>
      <c r="T803" s="1">
        <f>Input!R803</f>
        <v>0</v>
      </c>
    </row>
    <row r="804" spans="1:20" x14ac:dyDescent="0.45">
      <c r="A804">
        <f t="shared" si="25"/>
        <v>0</v>
      </c>
      <c r="B804">
        <f t="shared" si="26"/>
        <v>0</v>
      </c>
      <c r="C804">
        <f>Input!A804</f>
        <v>0</v>
      </c>
      <c r="D804">
        <f>Input!B804</f>
        <v>0</v>
      </c>
      <c r="E804">
        <f>Input!C804</f>
        <v>0</v>
      </c>
      <c r="F804">
        <f>Input!D804</f>
        <v>0</v>
      </c>
      <c r="G804">
        <f>Input!E804</f>
        <v>0</v>
      </c>
      <c r="H804">
        <f>Input!F804</f>
        <v>0</v>
      </c>
      <c r="I804">
        <f>Input!G804</f>
        <v>0</v>
      </c>
      <c r="J804">
        <f>Input!H804</f>
        <v>0</v>
      </c>
      <c r="K804">
        <f>Input!I804</f>
        <v>0</v>
      </c>
      <c r="L804">
        <f>Input!J804</f>
        <v>0</v>
      </c>
      <c r="M804">
        <f>Input!K804</f>
        <v>0</v>
      </c>
      <c r="N804" s="1">
        <f>Input!L804</f>
        <v>0</v>
      </c>
      <c r="O804" s="1">
        <f>Input!M804</f>
        <v>0</v>
      </c>
      <c r="P804" s="1">
        <f>Input!N804</f>
        <v>0</v>
      </c>
      <c r="Q804" s="1">
        <f>Input!O804</f>
        <v>0</v>
      </c>
      <c r="R804">
        <f>Input!P804</f>
        <v>0</v>
      </c>
      <c r="S804" s="1">
        <f>Input!Q804</f>
        <v>0</v>
      </c>
      <c r="T804" s="1">
        <f>Input!R804</f>
        <v>0</v>
      </c>
    </row>
    <row r="805" spans="1:20" x14ac:dyDescent="0.45">
      <c r="A805">
        <f t="shared" si="25"/>
        <v>0</v>
      </c>
      <c r="B805">
        <f t="shared" si="26"/>
        <v>0</v>
      </c>
      <c r="C805">
        <f>Input!A805</f>
        <v>0</v>
      </c>
      <c r="D805">
        <f>Input!B805</f>
        <v>0</v>
      </c>
      <c r="E805">
        <f>Input!C805</f>
        <v>0</v>
      </c>
      <c r="F805">
        <f>Input!D805</f>
        <v>0</v>
      </c>
      <c r="G805">
        <f>Input!E805</f>
        <v>0</v>
      </c>
      <c r="H805">
        <f>Input!F805</f>
        <v>0</v>
      </c>
      <c r="I805">
        <f>Input!G805</f>
        <v>0</v>
      </c>
      <c r="J805">
        <f>Input!H805</f>
        <v>0</v>
      </c>
      <c r="K805">
        <f>Input!I805</f>
        <v>0</v>
      </c>
      <c r="L805">
        <f>Input!J805</f>
        <v>0</v>
      </c>
      <c r="M805">
        <f>Input!K805</f>
        <v>0</v>
      </c>
      <c r="N805" s="1">
        <f>Input!L805</f>
        <v>0</v>
      </c>
      <c r="O805" s="1">
        <f>Input!M805</f>
        <v>0</v>
      </c>
      <c r="P805" s="1">
        <f>Input!N805</f>
        <v>0</v>
      </c>
      <c r="Q805" s="1">
        <f>Input!O805</f>
        <v>0</v>
      </c>
      <c r="R805">
        <f>Input!P805</f>
        <v>0</v>
      </c>
      <c r="S805" s="1">
        <f>Input!Q805</f>
        <v>0</v>
      </c>
      <c r="T805" s="1">
        <f>Input!R805</f>
        <v>0</v>
      </c>
    </row>
    <row r="806" spans="1:20" x14ac:dyDescent="0.45">
      <c r="A806">
        <f t="shared" si="25"/>
        <v>0</v>
      </c>
      <c r="B806">
        <f t="shared" si="26"/>
        <v>0</v>
      </c>
      <c r="C806">
        <f>Input!A806</f>
        <v>0</v>
      </c>
      <c r="D806">
        <f>Input!B806</f>
        <v>0</v>
      </c>
      <c r="E806">
        <f>Input!C806</f>
        <v>0</v>
      </c>
      <c r="F806">
        <f>Input!D806</f>
        <v>0</v>
      </c>
      <c r="G806">
        <f>Input!E806</f>
        <v>0</v>
      </c>
      <c r="H806">
        <f>Input!F806</f>
        <v>0</v>
      </c>
      <c r="I806">
        <f>Input!G806</f>
        <v>0</v>
      </c>
      <c r="J806">
        <f>Input!H806</f>
        <v>0</v>
      </c>
      <c r="K806">
        <f>Input!I806</f>
        <v>0</v>
      </c>
      <c r="L806">
        <f>Input!J806</f>
        <v>0</v>
      </c>
      <c r="M806">
        <f>Input!K806</f>
        <v>0</v>
      </c>
      <c r="N806" s="1">
        <f>Input!L806</f>
        <v>0</v>
      </c>
      <c r="O806" s="1">
        <f>Input!M806</f>
        <v>0</v>
      </c>
      <c r="P806" s="1">
        <f>Input!N806</f>
        <v>0</v>
      </c>
      <c r="Q806" s="1">
        <f>Input!O806</f>
        <v>0</v>
      </c>
      <c r="R806">
        <f>Input!P806</f>
        <v>0</v>
      </c>
      <c r="S806" s="1">
        <f>Input!Q806</f>
        <v>0</v>
      </c>
      <c r="T806" s="1">
        <f>Input!R806</f>
        <v>0</v>
      </c>
    </row>
    <row r="807" spans="1:20" x14ac:dyDescent="0.45">
      <c r="A807">
        <f t="shared" si="25"/>
        <v>0</v>
      </c>
      <c r="B807">
        <f t="shared" si="26"/>
        <v>0</v>
      </c>
      <c r="C807">
        <f>Input!A807</f>
        <v>0</v>
      </c>
      <c r="D807">
        <f>Input!B807</f>
        <v>0</v>
      </c>
      <c r="E807">
        <f>Input!C807</f>
        <v>0</v>
      </c>
      <c r="F807">
        <f>Input!D807</f>
        <v>0</v>
      </c>
      <c r="G807">
        <f>Input!E807</f>
        <v>0</v>
      </c>
      <c r="H807">
        <f>Input!F807</f>
        <v>0</v>
      </c>
      <c r="I807">
        <f>Input!G807</f>
        <v>0</v>
      </c>
      <c r="J807">
        <f>Input!H807</f>
        <v>0</v>
      </c>
      <c r="K807">
        <f>Input!I807</f>
        <v>0</v>
      </c>
      <c r="L807">
        <f>Input!J807</f>
        <v>0</v>
      </c>
      <c r="M807">
        <f>Input!K807</f>
        <v>0</v>
      </c>
      <c r="N807" s="1">
        <f>Input!L807</f>
        <v>0</v>
      </c>
      <c r="O807" s="1">
        <f>Input!M807</f>
        <v>0</v>
      </c>
      <c r="P807" s="1">
        <f>Input!N807</f>
        <v>0</v>
      </c>
      <c r="Q807" s="1">
        <f>Input!O807</f>
        <v>0</v>
      </c>
      <c r="R807">
        <f>Input!P807</f>
        <v>0</v>
      </c>
      <c r="S807" s="1">
        <f>Input!Q807</f>
        <v>0</v>
      </c>
      <c r="T807" s="1">
        <f>Input!R807</f>
        <v>0</v>
      </c>
    </row>
    <row r="808" spans="1:20" x14ac:dyDescent="0.45">
      <c r="A808">
        <f t="shared" si="25"/>
        <v>0</v>
      </c>
      <c r="B808">
        <f t="shared" si="26"/>
        <v>0</v>
      </c>
      <c r="C808">
        <f>Input!A808</f>
        <v>0</v>
      </c>
      <c r="D808">
        <f>Input!B808</f>
        <v>0</v>
      </c>
      <c r="E808">
        <f>Input!C808</f>
        <v>0</v>
      </c>
      <c r="F808">
        <f>Input!D808</f>
        <v>0</v>
      </c>
      <c r="G808">
        <f>Input!E808</f>
        <v>0</v>
      </c>
      <c r="H808">
        <f>Input!F808</f>
        <v>0</v>
      </c>
      <c r="I808">
        <f>Input!G808</f>
        <v>0</v>
      </c>
      <c r="J808">
        <f>Input!H808</f>
        <v>0</v>
      </c>
      <c r="K808">
        <f>Input!I808</f>
        <v>0</v>
      </c>
      <c r="L808">
        <f>Input!J808</f>
        <v>0</v>
      </c>
      <c r="M808">
        <f>Input!K808</f>
        <v>0</v>
      </c>
      <c r="N808" s="1">
        <f>Input!L808</f>
        <v>0</v>
      </c>
      <c r="O808" s="1">
        <f>Input!M808</f>
        <v>0</v>
      </c>
      <c r="P808" s="1">
        <f>Input!N808</f>
        <v>0</v>
      </c>
      <c r="Q808" s="1">
        <f>Input!O808</f>
        <v>0</v>
      </c>
      <c r="R808">
        <f>Input!P808</f>
        <v>0</v>
      </c>
      <c r="S808" s="1">
        <f>Input!Q808</f>
        <v>0</v>
      </c>
      <c r="T808" s="1">
        <f>Input!R808</f>
        <v>0</v>
      </c>
    </row>
    <row r="809" spans="1:20" x14ac:dyDescent="0.45">
      <c r="A809">
        <f t="shared" si="25"/>
        <v>0</v>
      </c>
      <c r="B809">
        <f t="shared" si="26"/>
        <v>0</v>
      </c>
      <c r="C809">
        <f>Input!A809</f>
        <v>0</v>
      </c>
      <c r="D809">
        <f>Input!B809</f>
        <v>0</v>
      </c>
      <c r="E809">
        <f>Input!C809</f>
        <v>0</v>
      </c>
      <c r="F809">
        <f>Input!D809</f>
        <v>0</v>
      </c>
      <c r="G809">
        <f>Input!E809</f>
        <v>0</v>
      </c>
      <c r="H809">
        <f>Input!F809</f>
        <v>0</v>
      </c>
      <c r="I809">
        <f>Input!G809</f>
        <v>0</v>
      </c>
      <c r="J809">
        <f>Input!H809</f>
        <v>0</v>
      </c>
      <c r="K809">
        <f>Input!I809</f>
        <v>0</v>
      </c>
      <c r="L809">
        <f>Input!J809</f>
        <v>0</v>
      </c>
      <c r="M809">
        <f>Input!K809</f>
        <v>0</v>
      </c>
      <c r="N809" s="1">
        <f>Input!L809</f>
        <v>0</v>
      </c>
      <c r="O809" s="1">
        <f>Input!M809</f>
        <v>0</v>
      </c>
      <c r="P809" s="1">
        <f>Input!N809</f>
        <v>0</v>
      </c>
      <c r="Q809" s="1">
        <f>Input!O809</f>
        <v>0</v>
      </c>
      <c r="R809">
        <f>Input!P809</f>
        <v>0</v>
      </c>
      <c r="S809" s="1">
        <f>Input!Q809</f>
        <v>0</v>
      </c>
      <c r="T809" s="1">
        <f>Input!R809</f>
        <v>0</v>
      </c>
    </row>
    <row r="810" spans="1:20" x14ac:dyDescent="0.45">
      <c r="A810">
        <f t="shared" si="25"/>
        <v>0</v>
      </c>
      <c r="B810">
        <f t="shared" si="26"/>
        <v>0</v>
      </c>
      <c r="C810">
        <f>Input!A810</f>
        <v>0</v>
      </c>
      <c r="D810">
        <f>Input!B810</f>
        <v>0</v>
      </c>
      <c r="E810">
        <f>Input!C810</f>
        <v>0</v>
      </c>
      <c r="F810">
        <f>Input!D810</f>
        <v>0</v>
      </c>
      <c r="G810">
        <f>Input!E810</f>
        <v>0</v>
      </c>
      <c r="H810">
        <f>Input!F810</f>
        <v>0</v>
      </c>
      <c r="I810">
        <f>Input!G810</f>
        <v>0</v>
      </c>
      <c r="J810">
        <f>Input!H810</f>
        <v>0</v>
      </c>
      <c r="K810">
        <f>Input!I810</f>
        <v>0</v>
      </c>
      <c r="L810">
        <f>Input!J810</f>
        <v>0</v>
      </c>
      <c r="M810">
        <f>Input!K810</f>
        <v>0</v>
      </c>
      <c r="N810" s="1">
        <f>Input!L810</f>
        <v>0</v>
      </c>
      <c r="O810" s="1">
        <f>Input!M810</f>
        <v>0</v>
      </c>
      <c r="P810" s="1">
        <f>Input!N810</f>
        <v>0</v>
      </c>
      <c r="Q810" s="1">
        <f>Input!O810</f>
        <v>0</v>
      </c>
      <c r="R810">
        <f>Input!P810</f>
        <v>0</v>
      </c>
      <c r="S810" s="1">
        <f>Input!Q810</f>
        <v>0</v>
      </c>
      <c r="T810" s="1">
        <f>Input!R810</f>
        <v>0</v>
      </c>
    </row>
    <row r="811" spans="1:20" x14ac:dyDescent="0.45">
      <c r="A811">
        <f t="shared" si="25"/>
        <v>0</v>
      </c>
      <c r="B811">
        <f t="shared" si="26"/>
        <v>0</v>
      </c>
      <c r="C811">
        <f>Input!A811</f>
        <v>0</v>
      </c>
      <c r="D811">
        <f>Input!B811</f>
        <v>0</v>
      </c>
      <c r="E811">
        <f>Input!C811</f>
        <v>0</v>
      </c>
      <c r="F811">
        <f>Input!D811</f>
        <v>0</v>
      </c>
      <c r="G811">
        <f>Input!E811</f>
        <v>0</v>
      </c>
      <c r="H811">
        <f>Input!F811</f>
        <v>0</v>
      </c>
      <c r="I811">
        <f>Input!G811</f>
        <v>0</v>
      </c>
      <c r="J811">
        <f>Input!H811</f>
        <v>0</v>
      </c>
      <c r="K811">
        <f>Input!I811</f>
        <v>0</v>
      </c>
      <c r="L811">
        <f>Input!J811</f>
        <v>0</v>
      </c>
      <c r="M811">
        <f>Input!K811</f>
        <v>0</v>
      </c>
      <c r="N811" s="1">
        <f>Input!L811</f>
        <v>0</v>
      </c>
      <c r="O811" s="1">
        <f>Input!M811</f>
        <v>0</v>
      </c>
      <c r="P811" s="1">
        <f>Input!N811</f>
        <v>0</v>
      </c>
      <c r="Q811" s="1">
        <f>Input!O811</f>
        <v>0</v>
      </c>
      <c r="R811">
        <f>Input!P811</f>
        <v>0</v>
      </c>
      <c r="S811" s="1">
        <f>Input!Q811</f>
        <v>0</v>
      </c>
      <c r="T811" s="1">
        <f>Input!R811</f>
        <v>0</v>
      </c>
    </row>
    <row r="812" spans="1:20" x14ac:dyDescent="0.45">
      <c r="A812">
        <f t="shared" si="25"/>
        <v>0</v>
      </c>
      <c r="B812">
        <f t="shared" si="26"/>
        <v>0</v>
      </c>
      <c r="C812">
        <f>Input!A812</f>
        <v>0</v>
      </c>
      <c r="D812">
        <f>Input!B812</f>
        <v>0</v>
      </c>
      <c r="E812">
        <f>Input!C812</f>
        <v>0</v>
      </c>
      <c r="F812">
        <f>Input!D812</f>
        <v>0</v>
      </c>
      <c r="G812">
        <f>Input!E812</f>
        <v>0</v>
      </c>
      <c r="H812">
        <f>Input!F812</f>
        <v>0</v>
      </c>
      <c r="I812">
        <f>Input!G812</f>
        <v>0</v>
      </c>
      <c r="J812">
        <f>Input!H812</f>
        <v>0</v>
      </c>
      <c r="K812">
        <f>Input!I812</f>
        <v>0</v>
      </c>
      <c r="L812">
        <f>Input!J812</f>
        <v>0</v>
      </c>
      <c r="M812">
        <f>Input!K812</f>
        <v>0</v>
      </c>
      <c r="N812" s="1">
        <f>Input!L812</f>
        <v>0</v>
      </c>
      <c r="O812" s="1">
        <f>Input!M812</f>
        <v>0</v>
      </c>
      <c r="P812" s="1">
        <f>Input!N812</f>
        <v>0</v>
      </c>
      <c r="Q812" s="1">
        <f>Input!O812</f>
        <v>0</v>
      </c>
      <c r="R812">
        <f>Input!P812</f>
        <v>0</v>
      </c>
      <c r="S812" s="1">
        <f>Input!Q812</f>
        <v>0</v>
      </c>
      <c r="T812" s="1">
        <f>Input!R812</f>
        <v>0</v>
      </c>
    </row>
    <row r="813" spans="1:20" x14ac:dyDescent="0.45">
      <c r="A813">
        <f t="shared" si="25"/>
        <v>0</v>
      </c>
      <c r="B813">
        <f t="shared" si="26"/>
        <v>0</v>
      </c>
      <c r="C813">
        <f>Input!A813</f>
        <v>0</v>
      </c>
      <c r="D813">
        <f>Input!B813</f>
        <v>0</v>
      </c>
      <c r="E813">
        <f>Input!C813</f>
        <v>0</v>
      </c>
      <c r="F813">
        <f>Input!D813</f>
        <v>0</v>
      </c>
      <c r="G813">
        <f>Input!E813</f>
        <v>0</v>
      </c>
      <c r="H813">
        <f>Input!F813</f>
        <v>0</v>
      </c>
      <c r="I813">
        <f>Input!G813</f>
        <v>0</v>
      </c>
      <c r="J813">
        <f>Input!H813</f>
        <v>0</v>
      </c>
      <c r="K813">
        <f>Input!I813</f>
        <v>0</v>
      </c>
      <c r="L813">
        <f>Input!J813</f>
        <v>0</v>
      </c>
      <c r="M813">
        <f>Input!K813</f>
        <v>0</v>
      </c>
      <c r="N813" s="1">
        <f>Input!L813</f>
        <v>0</v>
      </c>
      <c r="O813" s="1">
        <f>Input!M813</f>
        <v>0</v>
      </c>
      <c r="P813" s="1">
        <f>Input!N813</f>
        <v>0</v>
      </c>
      <c r="Q813" s="1">
        <f>Input!O813</f>
        <v>0</v>
      </c>
      <c r="R813">
        <f>Input!P813</f>
        <v>0</v>
      </c>
      <c r="S813" s="1">
        <f>Input!Q813</f>
        <v>0</v>
      </c>
      <c r="T813" s="1">
        <f>Input!R813</f>
        <v>0</v>
      </c>
    </row>
    <row r="814" spans="1:20" x14ac:dyDescent="0.45">
      <c r="A814">
        <f t="shared" si="25"/>
        <v>0</v>
      </c>
      <c r="B814">
        <f t="shared" si="26"/>
        <v>0</v>
      </c>
      <c r="C814">
        <f>Input!A814</f>
        <v>0</v>
      </c>
      <c r="D814">
        <f>Input!B814</f>
        <v>0</v>
      </c>
      <c r="E814">
        <f>Input!C814</f>
        <v>0</v>
      </c>
      <c r="F814">
        <f>Input!D814</f>
        <v>0</v>
      </c>
      <c r="G814">
        <f>Input!E814</f>
        <v>0</v>
      </c>
      <c r="H814">
        <f>Input!F814</f>
        <v>0</v>
      </c>
      <c r="I814">
        <f>Input!G814</f>
        <v>0</v>
      </c>
      <c r="J814">
        <f>Input!H814</f>
        <v>0</v>
      </c>
      <c r="K814">
        <f>Input!I814</f>
        <v>0</v>
      </c>
      <c r="L814">
        <f>Input!J814</f>
        <v>0</v>
      </c>
      <c r="M814">
        <f>Input!K814</f>
        <v>0</v>
      </c>
      <c r="N814" s="1">
        <f>Input!L814</f>
        <v>0</v>
      </c>
      <c r="O814" s="1">
        <f>Input!M814</f>
        <v>0</v>
      </c>
      <c r="P814" s="1">
        <f>Input!N814</f>
        <v>0</v>
      </c>
      <c r="Q814" s="1">
        <f>Input!O814</f>
        <v>0</v>
      </c>
      <c r="R814">
        <f>Input!P814</f>
        <v>0</v>
      </c>
      <c r="S814" s="1">
        <f>Input!Q814</f>
        <v>0</v>
      </c>
      <c r="T814" s="1">
        <f>Input!R814</f>
        <v>0</v>
      </c>
    </row>
    <row r="815" spans="1:20" x14ac:dyDescent="0.45">
      <c r="A815">
        <f t="shared" si="25"/>
        <v>0</v>
      </c>
      <c r="B815">
        <f t="shared" si="26"/>
        <v>0</v>
      </c>
      <c r="C815">
        <f>Input!A815</f>
        <v>0</v>
      </c>
      <c r="D815">
        <f>Input!B815</f>
        <v>0</v>
      </c>
      <c r="E815">
        <f>Input!C815</f>
        <v>0</v>
      </c>
      <c r="F815">
        <f>Input!D815</f>
        <v>0</v>
      </c>
      <c r="G815">
        <f>Input!E815</f>
        <v>0</v>
      </c>
      <c r="H815">
        <f>Input!F815</f>
        <v>0</v>
      </c>
      <c r="I815">
        <f>Input!G815</f>
        <v>0</v>
      </c>
      <c r="J815">
        <f>Input!H815</f>
        <v>0</v>
      </c>
      <c r="K815">
        <f>Input!I815</f>
        <v>0</v>
      </c>
      <c r="L815">
        <f>Input!J815</f>
        <v>0</v>
      </c>
      <c r="M815">
        <f>Input!K815</f>
        <v>0</v>
      </c>
      <c r="N815" s="1">
        <f>Input!L815</f>
        <v>0</v>
      </c>
      <c r="O815" s="1">
        <f>Input!M815</f>
        <v>0</v>
      </c>
      <c r="P815" s="1">
        <f>Input!N815</f>
        <v>0</v>
      </c>
      <c r="Q815" s="1">
        <f>Input!O815</f>
        <v>0</v>
      </c>
      <c r="R815">
        <f>Input!P815</f>
        <v>0</v>
      </c>
      <c r="S815" s="1">
        <f>Input!Q815</f>
        <v>0</v>
      </c>
      <c r="T815" s="1">
        <f>Input!R815</f>
        <v>0</v>
      </c>
    </row>
    <row r="816" spans="1:20" x14ac:dyDescent="0.45">
      <c r="A816">
        <f t="shared" si="25"/>
        <v>0</v>
      </c>
      <c r="B816">
        <f t="shared" si="26"/>
        <v>0</v>
      </c>
      <c r="C816">
        <f>Input!A816</f>
        <v>0</v>
      </c>
      <c r="D816">
        <f>Input!B816</f>
        <v>0</v>
      </c>
      <c r="E816">
        <f>Input!C816</f>
        <v>0</v>
      </c>
      <c r="F816">
        <f>Input!D816</f>
        <v>0</v>
      </c>
      <c r="G816">
        <f>Input!E816</f>
        <v>0</v>
      </c>
      <c r="H816">
        <f>Input!F816</f>
        <v>0</v>
      </c>
      <c r="I816">
        <f>Input!G816</f>
        <v>0</v>
      </c>
      <c r="J816">
        <f>Input!H816</f>
        <v>0</v>
      </c>
      <c r="K816">
        <f>Input!I816</f>
        <v>0</v>
      </c>
      <c r="L816">
        <f>Input!J816</f>
        <v>0</v>
      </c>
      <c r="M816">
        <f>Input!K816</f>
        <v>0</v>
      </c>
      <c r="N816" s="1">
        <f>Input!L816</f>
        <v>0</v>
      </c>
      <c r="O816" s="1">
        <f>Input!M816</f>
        <v>0</v>
      </c>
      <c r="P816" s="1">
        <f>Input!N816</f>
        <v>0</v>
      </c>
      <c r="Q816" s="1">
        <f>Input!O816</f>
        <v>0</v>
      </c>
      <c r="R816">
        <f>Input!P816</f>
        <v>0</v>
      </c>
      <c r="S816" s="1">
        <f>Input!Q816</f>
        <v>0</v>
      </c>
      <c r="T816" s="1">
        <f>Input!R816</f>
        <v>0</v>
      </c>
    </row>
    <row r="817" spans="1:20" x14ac:dyDescent="0.45">
      <c r="A817">
        <f t="shared" si="25"/>
        <v>0</v>
      </c>
      <c r="B817">
        <f t="shared" si="26"/>
        <v>0</v>
      </c>
      <c r="C817">
        <f>Input!A817</f>
        <v>0</v>
      </c>
      <c r="D817">
        <f>Input!B817</f>
        <v>0</v>
      </c>
      <c r="E817">
        <f>Input!C817</f>
        <v>0</v>
      </c>
      <c r="F817">
        <f>Input!D817</f>
        <v>0</v>
      </c>
      <c r="G817">
        <f>Input!E817</f>
        <v>0</v>
      </c>
      <c r="H817">
        <f>Input!F817</f>
        <v>0</v>
      </c>
      <c r="I817">
        <f>Input!G817</f>
        <v>0</v>
      </c>
      <c r="J817">
        <f>Input!H817</f>
        <v>0</v>
      </c>
      <c r="K817">
        <f>Input!I817</f>
        <v>0</v>
      </c>
      <c r="L817">
        <f>Input!J817</f>
        <v>0</v>
      </c>
      <c r="M817">
        <f>Input!K817</f>
        <v>0</v>
      </c>
      <c r="N817" s="1">
        <f>Input!L817</f>
        <v>0</v>
      </c>
      <c r="O817" s="1">
        <f>Input!M817</f>
        <v>0</v>
      </c>
      <c r="P817" s="1">
        <f>Input!N817</f>
        <v>0</v>
      </c>
      <c r="Q817" s="1">
        <f>Input!O817</f>
        <v>0</v>
      </c>
      <c r="R817">
        <f>Input!P817</f>
        <v>0</v>
      </c>
      <c r="S817" s="1">
        <f>Input!Q817</f>
        <v>0</v>
      </c>
      <c r="T817" s="1">
        <f>Input!R817</f>
        <v>0</v>
      </c>
    </row>
    <row r="818" spans="1:20" x14ac:dyDescent="0.45">
      <c r="A818">
        <f t="shared" si="25"/>
        <v>0</v>
      </c>
      <c r="B818">
        <f t="shared" si="26"/>
        <v>0</v>
      </c>
      <c r="C818">
        <f>Input!A818</f>
        <v>0</v>
      </c>
      <c r="D818">
        <f>Input!B818</f>
        <v>0</v>
      </c>
      <c r="E818">
        <f>Input!C818</f>
        <v>0</v>
      </c>
      <c r="F818">
        <f>Input!D818</f>
        <v>0</v>
      </c>
      <c r="G818">
        <f>Input!E818</f>
        <v>0</v>
      </c>
      <c r="H818">
        <f>Input!F818</f>
        <v>0</v>
      </c>
      <c r="I818">
        <f>Input!G818</f>
        <v>0</v>
      </c>
      <c r="J818">
        <f>Input!H818</f>
        <v>0</v>
      </c>
      <c r="K818">
        <f>Input!I818</f>
        <v>0</v>
      </c>
      <c r="L818">
        <f>Input!J818</f>
        <v>0</v>
      </c>
      <c r="M818">
        <f>Input!K818</f>
        <v>0</v>
      </c>
      <c r="N818" s="1">
        <f>Input!L818</f>
        <v>0</v>
      </c>
      <c r="O818" s="1">
        <f>Input!M818</f>
        <v>0</v>
      </c>
      <c r="P818" s="1">
        <f>Input!N818</f>
        <v>0</v>
      </c>
      <c r="Q818" s="1">
        <f>Input!O818</f>
        <v>0</v>
      </c>
      <c r="R818">
        <f>Input!P818</f>
        <v>0</v>
      </c>
      <c r="S818" s="1">
        <f>Input!Q818</f>
        <v>0</v>
      </c>
      <c r="T818" s="1">
        <f>Input!R818</f>
        <v>0</v>
      </c>
    </row>
    <row r="819" spans="1:20" x14ac:dyDescent="0.45">
      <c r="A819">
        <f t="shared" si="25"/>
        <v>0</v>
      </c>
      <c r="B819">
        <f t="shared" si="26"/>
        <v>0</v>
      </c>
      <c r="C819">
        <f>Input!A819</f>
        <v>0</v>
      </c>
      <c r="D819">
        <f>Input!B819</f>
        <v>0</v>
      </c>
      <c r="E819">
        <f>Input!C819</f>
        <v>0</v>
      </c>
      <c r="F819">
        <f>Input!D819</f>
        <v>0</v>
      </c>
      <c r="G819">
        <f>Input!E819</f>
        <v>0</v>
      </c>
      <c r="H819">
        <f>Input!F819</f>
        <v>0</v>
      </c>
      <c r="I819">
        <f>Input!G819</f>
        <v>0</v>
      </c>
      <c r="J819">
        <f>Input!H819</f>
        <v>0</v>
      </c>
      <c r="K819">
        <f>Input!I819</f>
        <v>0</v>
      </c>
      <c r="L819">
        <f>Input!J819</f>
        <v>0</v>
      </c>
      <c r="M819">
        <f>Input!K819</f>
        <v>0</v>
      </c>
      <c r="N819" s="1">
        <f>Input!L819</f>
        <v>0</v>
      </c>
      <c r="O819" s="1">
        <f>Input!M819</f>
        <v>0</v>
      </c>
      <c r="P819" s="1">
        <f>Input!N819</f>
        <v>0</v>
      </c>
      <c r="Q819" s="1">
        <f>Input!O819</f>
        <v>0</v>
      </c>
      <c r="R819">
        <f>Input!P819</f>
        <v>0</v>
      </c>
      <c r="S819" s="1">
        <f>Input!Q819</f>
        <v>0</v>
      </c>
      <c r="T819" s="1">
        <f>Input!R819</f>
        <v>0</v>
      </c>
    </row>
    <row r="820" spans="1:20" x14ac:dyDescent="0.45">
      <c r="A820">
        <f t="shared" si="25"/>
        <v>0</v>
      </c>
      <c r="B820">
        <f t="shared" si="26"/>
        <v>0</v>
      </c>
      <c r="C820">
        <f>Input!A820</f>
        <v>0</v>
      </c>
      <c r="D820">
        <f>Input!B820</f>
        <v>0</v>
      </c>
      <c r="E820">
        <f>Input!C820</f>
        <v>0</v>
      </c>
      <c r="F820">
        <f>Input!D820</f>
        <v>0</v>
      </c>
      <c r="G820">
        <f>Input!E820</f>
        <v>0</v>
      </c>
      <c r="H820">
        <f>Input!F820</f>
        <v>0</v>
      </c>
      <c r="I820">
        <f>Input!G820</f>
        <v>0</v>
      </c>
      <c r="J820">
        <f>Input!H820</f>
        <v>0</v>
      </c>
      <c r="K820">
        <f>Input!I820</f>
        <v>0</v>
      </c>
      <c r="L820">
        <f>Input!J820</f>
        <v>0</v>
      </c>
      <c r="M820">
        <f>Input!K820</f>
        <v>0</v>
      </c>
      <c r="N820" s="1">
        <f>Input!L820</f>
        <v>0</v>
      </c>
      <c r="O820" s="1">
        <f>Input!M820</f>
        <v>0</v>
      </c>
      <c r="P820" s="1">
        <f>Input!N820</f>
        <v>0</v>
      </c>
      <c r="Q820" s="1">
        <f>Input!O820</f>
        <v>0</v>
      </c>
      <c r="R820">
        <f>Input!P820</f>
        <v>0</v>
      </c>
      <c r="S820" s="1">
        <f>Input!Q820</f>
        <v>0</v>
      </c>
      <c r="T820" s="1">
        <f>Input!R820</f>
        <v>0</v>
      </c>
    </row>
    <row r="821" spans="1:20" x14ac:dyDescent="0.45">
      <c r="A821">
        <f t="shared" si="25"/>
        <v>0</v>
      </c>
      <c r="B821">
        <f t="shared" si="26"/>
        <v>0</v>
      </c>
      <c r="C821">
        <f>Input!A821</f>
        <v>0</v>
      </c>
      <c r="D821">
        <f>Input!B821</f>
        <v>0</v>
      </c>
      <c r="E821">
        <f>Input!C821</f>
        <v>0</v>
      </c>
      <c r="F821">
        <f>Input!D821</f>
        <v>0</v>
      </c>
      <c r="G821">
        <f>Input!E821</f>
        <v>0</v>
      </c>
      <c r="H821">
        <f>Input!F821</f>
        <v>0</v>
      </c>
      <c r="I821">
        <f>Input!G821</f>
        <v>0</v>
      </c>
      <c r="J821">
        <f>Input!H821</f>
        <v>0</v>
      </c>
      <c r="K821">
        <f>Input!I821</f>
        <v>0</v>
      </c>
      <c r="L821">
        <f>Input!J821</f>
        <v>0</v>
      </c>
      <c r="M821">
        <f>Input!K821</f>
        <v>0</v>
      </c>
      <c r="N821" s="1">
        <f>Input!L821</f>
        <v>0</v>
      </c>
      <c r="O821" s="1">
        <f>Input!M821</f>
        <v>0</v>
      </c>
      <c r="P821" s="1">
        <f>Input!N821</f>
        <v>0</v>
      </c>
      <c r="Q821" s="1">
        <f>Input!O821</f>
        <v>0</v>
      </c>
      <c r="R821">
        <f>Input!P821</f>
        <v>0</v>
      </c>
      <c r="S821" s="1">
        <f>Input!Q821</f>
        <v>0</v>
      </c>
      <c r="T821" s="1">
        <f>Input!R821</f>
        <v>0</v>
      </c>
    </row>
    <row r="822" spans="1:20" x14ac:dyDescent="0.45">
      <c r="A822">
        <f t="shared" si="25"/>
        <v>0</v>
      </c>
      <c r="B822">
        <f t="shared" si="26"/>
        <v>0</v>
      </c>
      <c r="C822">
        <f>Input!A822</f>
        <v>0</v>
      </c>
      <c r="D822">
        <f>Input!B822</f>
        <v>0</v>
      </c>
      <c r="E822">
        <f>Input!C822</f>
        <v>0</v>
      </c>
      <c r="F822">
        <f>Input!D822</f>
        <v>0</v>
      </c>
      <c r="G822">
        <f>Input!E822</f>
        <v>0</v>
      </c>
      <c r="H822">
        <f>Input!F822</f>
        <v>0</v>
      </c>
      <c r="I822">
        <f>Input!G822</f>
        <v>0</v>
      </c>
      <c r="J822">
        <f>Input!H822</f>
        <v>0</v>
      </c>
      <c r="K822">
        <f>Input!I822</f>
        <v>0</v>
      </c>
      <c r="L822">
        <f>Input!J822</f>
        <v>0</v>
      </c>
      <c r="M822">
        <f>Input!K822</f>
        <v>0</v>
      </c>
      <c r="N822" s="1">
        <f>Input!L822</f>
        <v>0</v>
      </c>
      <c r="O822" s="1">
        <f>Input!M822</f>
        <v>0</v>
      </c>
      <c r="P822" s="1">
        <f>Input!N822</f>
        <v>0</v>
      </c>
      <c r="Q822" s="1">
        <f>Input!O822</f>
        <v>0</v>
      </c>
      <c r="R822">
        <f>Input!P822</f>
        <v>0</v>
      </c>
      <c r="S822" s="1">
        <f>Input!Q822</f>
        <v>0</v>
      </c>
      <c r="T822" s="1">
        <f>Input!R822</f>
        <v>0</v>
      </c>
    </row>
    <row r="823" spans="1:20" x14ac:dyDescent="0.45">
      <c r="A823">
        <f t="shared" si="25"/>
        <v>0</v>
      </c>
      <c r="B823">
        <f t="shared" si="26"/>
        <v>0</v>
      </c>
      <c r="C823">
        <f>Input!A823</f>
        <v>0</v>
      </c>
      <c r="D823">
        <f>Input!B823</f>
        <v>0</v>
      </c>
      <c r="E823">
        <f>Input!C823</f>
        <v>0</v>
      </c>
      <c r="F823">
        <f>Input!D823</f>
        <v>0</v>
      </c>
      <c r="G823">
        <f>Input!E823</f>
        <v>0</v>
      </c>
      <c r="H823">
        <f>Input!F823</f>
        <v>0</v>
      </c>
      <c r="I823">
        <f>Input!G823</f>
        <v>0</v>
      </c>
      <c r="J823">
        <f>Input!H823</f>
        <v>0</v>
      </c>
      <c r="K823">
        <f>Input!I823</f>
        <v>0</v>
      </c>
      <c r="L823">
        <f>Input!J823</f>
        <v>0</v>
      </c>
      <c r="M823">
        <f>Input!K823</f>
        <v>0</v>
      </c>
      <c r="N823" s="1">
        <f>Input!L823</f>
        <v>0</v>
      </c>
      <c r="O823" s="1">
        <f>Input!M823</f>
        <v>0</v>
      </c>
      <c r="P823" s="1">
        <f>Input!N823</f>
        <v>0</v>
      </c>
      <c r="Q823" s="1">
        <f>Input!O823</f>
        <v>0</v>
      </c>
      <c r="R823">
        <f>Input!P823</f>
        <v>0</v>
      </c>
      <c r="S823" s="1">
        <f>Input!Q823</f>
        <v>0</v>
      </c>
      <c r="T823" s="1">
        <f>Input!R823</f>
        <v>0</v>
      </c>
    </row>
    <row r="824" spans="1:20" x14ac:dyDescent="0.45">
      <c r="A824">
        <f t="shared" si="25"/>
        <v>0</v>
      </c>
      <c r="B824">
        <f t="shared" si="26"/>
        <v>0</v>
      </c>
      <c r="C824">
        <f>Input!A824</f>
        <v>0</v>
      </c>
      <c r="D824">
        <f>Input!B824</f>
        <v>0</v>
      </c>
      <c r="E824">
        <f>Input!C824</f>
        <v>0</v>
      </c>
      <c r="F824">
        <f>Input!D824</f>
        <v>0</v>
      </c>
      <c r="G824">
        <f>Input!E824</f>
        <v>0</v>
      </c>
      <c r="H824">
        <f>Input!F824</f>
        <v>0</v>
      </c>
      <c r="I824">
        <f>Input!G824</f>
        <v>0</v>
      </c>
      <c r="J824">
        <f>Input!H824</f>
        <v>0</v>
      </c>
      <c r="K824">
        <f>Input!I824</f>
        <v>0</v>
      </c>
      <c r="L824">
        <f>Input!J824</f>
        <v>0</v>
      </c>
      <c r="M824">
        <f>Input!K824</f>
        <v>0</v>
      </c>
      <c r="N824" s="1">
        <f>Input!L824</f>
        <v>0</v>
      </c>
      <c r="O824" s="1">
        <f>Input!M824</f>
        <v>0</v>
      </c>
      <c r="P824" s="1">
        <f>Input!N824</f>
        <v>0</v>
      </c>
      <c r="Q824" s="1">
        <f>Input!O824</f>
        <v>0</v>
      </c>
      <c r="R824">
        <f>Input!P824</f>
        <v>0</v>
      </c>
      <c r="S824" s="1">
        <f>Input!Q824</f>
        <v>0</v>
      </c>
      <c r="T824" s="1">
        <f>Input!R824</f>
        <v>0</v>
      </c>
    </row>
    <row r="825" spans="1:20" x14ac:dyDescent="0.45">
      <c r="A825">
        <f t="shared" si="25"/>
        <v>0</v>
      </c>
      <c r="B825">
        <f t="shared" si="26"/>
        <v>0</v>
      </c>
      <c r="C825">
        <f>Input!A825</f>
        <v>0</v>
      </c>
      <c r="D825">
        <f>Input!B825</f>
        <v>0</v>
      </c>
      <c r="E825">
        <f>Input!C825</f>
        <v>0</v>
      </c>
      <c r="F825">
        <f>Input!D825</f>
        <v>0</v>
      </c>
      <c r="G825">
        <f>Input!E825</f>
        <v>0</v>
      </c>
      <c r="H825">
        <f>Input!F825</f>
        <v>0</v>
      </c>
      <c r="I825">
        <f>Input!G825</f>
        <v>0</v>
      </c>
      <c r="J825">
        <f>Input!H825</f>
        <v>0</v>
      </c>
      <c r="K825">
        <f>Input!I825</f>
        <v>0</v>
      </c>
      <c r="L825">
        <f>Input!J825</f>
        <v>0</v>
      </c>
      <c r="M825">
        <f>Input!K825</f>
        <v>0</v>
      </c>
      <c r="N825" s="1">
        <f>Input!L825</f>
        <v>0</v>
      </c>
      <c r="O825" s="1">
        <f>Input!M825</f>
        <v>0</v>
      </c>
      <c r="P825" s="1">
        <f>Input!N825</f>
        <v>0</v>
      </c>
      <c r="Q825" s="1">
        <f>Input!O825</f>
        <v>0</v>
      </c>
      <c r="R825">
        <f>Input!P825</f>
        <v>0</v>
      </c>
      <c r="S825" s="1">
        <f>Input!Q825</f>
        <v>0</v>
      </c>
      <c r="T825" s="1">
        <f>Input!R825</f>
        <v>0</v>
      </c>
    </row>
    <row r="826" spans="1:20" x14ac:dyDescent="0.45">
      <c r="A826">
        <f t="shared" si="25"/>
        <v>0</v>
      </c>
      <c r="B826">
        <f t="shared" si="26"/>
        <v>0</v>
      </c>
      <c r="C826">
        <f>Input!A826</f>
        <v>0</v>
      </c>
      <c r="D826">
        <f>Input!B826</f>
        <v>0</v>
      </c>
      <c r="E826">
        <f>Input!C826</f>
        <v>0</v>
      </c>
      <c r="F826">
        <f>Input!D826</f>
        <v>0</v>
      </c>
      <c r="G826">
        <f>Input!E826</f>
        <v>0</v>
      </c>
      <c r="H826">
        <f>Input!F826</f>
        <v>0</v>
      </c>
      <c r="I826">
        <f>Input!G826</f>
        <v>0</v>
      </c>
      <c r="J826">
        <f>Input!H826</f>
        <v>0</v>
      </c>
      <c r="K826">
        <f>Input!I826</f>
        <v>0</v>
      </c>
      <c r="L826">
        <f>Input!J826</f>
        <v>0</v>
      </c>
      <c r="M826">
        <f>Input!K826</f>
        <v>0</v>
      </c>
      <c r="N826" s="1">
        <f>Input!L826</f>
        <v>0</v>
      </c>
      <c r="O826" s="1">
        <f>Input!M826</f>
        <v>0</v>
      </c>
      <c r="P826" s="1">
        <f>Input!N826</f>
        <v>0</v>
      </c>
      <c r="Q826" s="1">
        <f>Input!O826</f>
        <v>0</v>
      </c>
      <c r="R826">
        <f>Input!P826</f>
        <v>0</v>
      </c>
      <c r="S826" s="1">
        <f>Input!Q826</f>
        <v>0</v>
      </c>
      <c r="T826" s="1">
        <f>Input!R826</f>
        <v>0</v>
      </c>
    </row>
    <row r="827" spans="1:20" x14ac:dyDescent="0.45">
      <c r="A827">
        <f t="shared" si="25"/>
        <v>0</v>
      </c>
      <c r="B827">
        <f t="shared" si="26"/>
        <v>0</v>
      </c>
      <c r="C827">
        <f>Input!A827</f>
        <v>0</v>
      </c>
      <c r="D827">
        <f>Input!B827</f>
        <v>0</v>
      </c>
      <c r="E827">
        <f>Input!C827</f>
        <v>0</v>
      </c>
      <c r="F827">
        <f>Input!D827</f>
        <v>0</v>
      </c>
      <c r="G827">
        <f>Input!E827</f>
        <v>0</v>
      </c>
      <c r="H827">
        <f>Input!F827</f>
        <v>0</v>
      </c>
      <c r="I827">
        <f>Input!G827</f>
        <v>0</v>
      </c>
      <c r="J827">
        <f>Input!H827</f>
        <v>0</v>
      </c>
      <c r="K827">
        <f>Input!I827</f>
        <v>0</v>
      </c>
      <c r="L827">
        <f>Input!J827</f>
        <v>0</v>
      </c>
      <c r="M827">
        <f>Input!K827</f>
        <v>0</v>
      </c>
      <c r="N827" s="1">
        <f>Input!L827</f>
        <v>0</v>
      </c>
      <c r="O827" s="1">
        <f>Input!M827</f>
        <v>0</v>
      </c>
      <c r="P827" s="1">
        <f>Input!N827</f>
        <v>0</v>
      </c>
      <c r="Q827" s="1">
        <f>Input!O827</f>
        <v>0</v>
      </c>
      <c r="R827">
        <f>Input!P827</f>
        <v>0</v>
      </c>
      <c r="S827" s="1">
        <f>Input!Q827</f>
        <v>0</v>
      </c>
      <c r="T827" s="1">
        <f>Input!R827</f>
        <v>0</v>
      </c>
    </row>
    <row r="828" spans="1:20" x14ac:dyDescent="0.45">
      <c r="A828">
        <f t="shared" si="25"/>
        <v>0</v>
      </c>
      <c r="B828">
        <f t="shared" si="26"/>
        <v>0</v>
      </c>
      <c r="C828">
        <f>Input!A828</f>
        <v>0</v>
      </c>
      <c r="D828">
        <f>Input!B828</f>
        <v>0</v>
      </c>
      <c r="E828">
        <f>Input!C828</f>
        <v>0</v>
      </c>
      <c r="F828">
        <f>Input!D828</f>
        <v>0</v>
      </c>
      <c r="G828">
        <f>Input!E828</f>
        <v>0</v>
      </c>
      <c r="H828">
        <f>Input!F828</f>
        <v>0</v>
      </c>
      <c r="I828">
        <f>Input!G828</f>
        <v>0</v>
      </c>
      <c r="J828">
        <f>Input!H828</f>
        <v>0</v>
      </c>
      <c r="K828">
        <f>Input!I828</f>
        <v>0</v>
      </c>
      <c r="L828">
        <f>Input!J828</f>
        <v>0</v>
      </c>
      <c r="M828">
        <f>Input!K828</f>
        <v>0</v>
      </c>
      <c r="N828" s="1">
        <f>Input!L828</f>
        <v>0</v>
      </c>
      <c r="O828" s="1">
        <f>Input!M828</f>
        <v>0</v>
      </c>
      <c r="P828" s="1">
        <f>Input!N828</f>
        <v>0</v>
      </c>
      <c r="Q828" s="1">
        <f>Input!O828</f>
        <v>0</v>
      </c>
      <c r="R828">
        <f>Input!P828</f>
        <v>0</v>
      </c>
      <c r="S828" s="1">
        <f>Input!Q828</f>
        <v>0</v>
      </c>
      <c r="T828" s="1">
        <f>Input!R828</f>
        <v>0</v>
      </c>
    </row>
    <row r="829" spans="1:20" x14ac:dyDescent="0.45">
      <c r="A829">
        <f t="shared" si="25"/>
        <v>0</v>
      </c>
      <c r="B829">
        <f t="shared" si="26"/>
        <v>0</v>
      </c>
      <c r="C829">
        <f>Input!A829</f>
        <v>0</v>
      </c>
      <c r="D829">
        <f>Input!B829</f>
        <v>0</v>
      </c>
      <c r="E829">
        <f>Input!C829</f>
        <v>0</v>
      </c>
      <c r="F829">
        <f>Input!D829</f>
        <v>0</v>
      </c>
      <c r="G829">
        <f>Input!E829</f>
        <v>0</v>
      </c>
      <c r="H829">
        <f>Input!F829</f>
        <v>0</v>
      </c>
      <c r="I829">
        <f>Input!G829</f>
        <v>0</v>
      </c>
      <c r="J829">
        <f>Input!H829</f>
        <v>0</v>
      </c>
      <c r="K829">
        <f>Input!I829</f>
        <v>0</v>
      </c>
      <c r="L829">
        <f>Input!J829</f>
        <v>0</v>
      </c>
      <c r="M829">
        <f>Input!K829</f>
        <v>0</v>
      </c>
      <c r="N829" s="1">
        <f>Input!L829</f>
        <v>0</v>
      </c>
      <c r="O829" s="1">
        <f>Input!M829</f>
        <v>0</v>
      </c>
      <c r="P829" s="1">
        <f>Input!N829</f>
        <v>0</v>
      </c>
      <c r="Q829" s="1">
        <f>Input!O829</f>
        <v>0</v>
      </c>
      <c r="R829">
        <f>Input!P829</f>
        <v>0</v>
      </c>
      <c r="S829" s="1">
        <f>Input!Q829</f>
        <v>0</v>
      </c>
      <c r="T829" s="1">
        <f>Input!R829</f>
        <v>0</v>
      </c>
    </row>
    <row r="830" spans="1:20" x14ac:dyDescent="0.45">
      <c r="A830">
        <f t="shared" si="25"/>
        <v>0</v>
      </c>
      <c r="B830">
        <f t="shared" si="26"/>
        <v>0</v>
      </c>
      <c r="C830">
        <f>Input!A830</f>
        <v>0</v>
      </c>
      <c r="D830">
        <f>Input!B830</f>
        <v>0</v>
      </c>
      <c r="E830">
        <f>Input!C830</f>
        <v>0</v>
      </c>
      <c r="F830">
        <f>Input!D830</f>
        <v>0</v>
      </c>
      <c r="G830">
        <f>Input!E830</f>
        <v>0</v>
      </c>
      <c r="H830">
        <f>Input!F830</f>
        <v>0</v>
      </c>
      <c r="I830">
        <f>Input!G830</f>
        <v>0</v>
      </c>
      <c r="J830">
        <f>Input!H830</f>
        <v>0</v>
      </c>
      <c r="K830">
        <f>Input!I830</f>
        <v>0</v>
      </c>
      <c r="L830">
        <f>Input!J830</f>
        <v>0</v>
      </c>
      <c r="M830">
        <f>Input!K830</f>
        <v>0</v>
      </c>
      <c r="N830" s="1">
        <f>Input!L830</f>
        <v>0</v>
      </c>
      <c r="O830" s="1">
        <f>Input!M830</f>
        <v>0</v>
      </c>
      <c r="P830" s="1">
        <f>Input!N830</f>
        <v>0</v>
      </c>
      <c r="Q830" s="1">
        <f>Input!O830</f>
        <v>0</v>
      </c>
      <c r="R830">
        <f>Input!P830</f>
        <v>0</v>
      </c>
      <c r="S830" s="1">
        <f>Input!Q830</f>
        <v>0</v>
      </c>
      <c r="T830" s="1">
        <f>Input!R830</f>
        <v>0</v>
      </c>
    </row>
    <row r="831" spans="1:20" x14ac:dyDescent="0.45">
      <c r="A831">
        <f t="shared" si="25"/>
        <v>0</v>
      </c>
      <c r="B831">
        <f t="shared" si="26"/>
        <v>0</v>
      </c>
      <c r="C831">
        <f>Input!A831</f>
        <v>0</v>
      </c>
      <c r="D831">
        <f>Input!B831</f>
        <v>0</v>
      </c>
      <c r="E831">
        <f>Input!C831</f>
        <v>0</v>
      </c>
      <c r="F831">
        <f>Input!D831</f>
        <v>0</v>
      </c>
      <c r="G831">
        <f>Input!E831</f>
        <v>0</v>
      </c>
      <c r="H831">
        <f>Input!F831</f>
        <v>0</v>
      </c>
      <c r="I831">
        <f>Input!G831</f>
        <v>0</v>
      </c>
      <c r="J831">
        <f>Input!H831</f>
        <v>0</v>
      </c>
      <c r="K831">
        <f>Input!I831</f>
        <v>0</v>
      </c>
      <c r="L831">
        <f>Input!J831</f>
        <v>0</v>
      </c>
      <c r="M831">
        <f>Input!K831</f>
        <v>0</v>
      </c>
      <c r="N831" s="1">
        <f>Input!L831</f>
        <v>0</v>
      </c>
      <c r="O831" s="1">
        <f>Input!M831</f>
        <v>0</v>
      </c>
      <c r="P831" s="1">
        <f>Input!N831</f>
        <v>0</v>
      </c>
      <c r="Q831" s="1">
        <f>Input!O831</f>
        <v>0</v>
      </c>
      <c r="R831">
        <f>Input!P831</f>
        <v>0</v>
      </c>
      <c r="S831" s="1">
        <f>Input!Q831</f>
        <v>0</v>
      </c>
      <c r="T831" s="1">
        <f>Input!R831</f>
        <v>0</v>
      </c>
    </row>
    <row r="832" spans="1:20" x14ac:dyDescent="0.45">
      <c r="A832">
        <f t="shared" si="25"/>
        <v>0</v>
      </c>
      <c r="B832">
        <f t="shared" si="26"/>
        <v>0</v>
      </c>
      <c r="C832">
        <f>Input!A832</f>
        <v>0</v>
      </c>
      <c r="D832">
        <f>Input!B832</f>
        <v>0</v>
      </c>
      <c r="E832">
        <f>Input!C832</f>
        <v>0</v>
      </c>
      <c r="F832">
        <f>Input!D832</f>
        <v>0</v>
      </c>
      <c r="G832">
        <f>Input!E832</f>
        <v>0</v>
      </c>
      <c r="H832">
        <f>Input!F832</f>
        <v>0</v>
      </c>
      <c r="I832">
        <f>Input!G832</f>
        <v>0</v>
      </c>
      <c r="J832">
        <f>Input!H832</f>
        <v>0</v>
      </c>
      <c r="K832">
        <f>Input!I832</f>
        <v>0</v>
      </c>
      <c r="L832">
        <f>Input!J832</f>
        <v>0</v>
      </c>
      <c r="M832">
        <f>Input!K832</f>
        <v>0</v>
      </c>
      <c r="N832" s="1">
        <f>Input!L832</f>
        <v>0</v>
      </c>
      <c r="O832" s="1">
        <f>Input!M832</f>
        <v>0</v>
      </c>
      <c r="P832" s="1">
        <f>Input!N832</f>
        <v>0</v>
      </c>
      <c r="Q832" s="1">
        <f>Input!O832</f>
        <v>0</v>
      </c>
      <c r="R832">
        <f>Input!P832</f>
        <v>0</v>
      </c>
      <c r="S832" s="1">
        <f>Input!Q832</f>
        <v>0</v>
      </c>
      <c r="T832" s="1">
        <f>Input!R832</f>
        <v>0</v>
      </c>
    </row>
    <row r="833" spans="1:20" x14ac:dyDescent="0.45">
      <c r="A833">
        <f t="shared" si="25"/>
        <v>0</v>
      </c>
      <c r="B833">
        <f t="shared" si="26"/>
        <v>0</v>
      </c>
      <c r="C833">
        <f>Input!A833</f>
        <v>0</v>
      </c>
      <c r="D833">
        <f>Input!B833</f>
        <v>0</v>
      </c>
      <c r="E833">
        <f>Input!C833</f>
        <v>0</v>
      </c>
      <c r="F833">
        <f>Input!D833</f>
        <v>0</v>
      </c>
      <c r="G833">
        <f>Input!E833</f>
        <v>0</v>
      </c>
      <c r="H833">
        <f>Input!F833</f>
        <v>0</v>
      </c>
      <c r="I833">
        <f>Input!G833</f>
        <v>0</v>
      </c>
      <c r="J833">
        <f>Input!H833</f>
        <v>0</v>
      </c>
      <c r="K833">
        <f>Input!I833</f>
        <v>0</v>
      </c>
      <c r="L833">
        <f>Input!J833</f>
        <v>0</v>
      </c>
      <c r="M833">
        <f>Input!K833</f>
        <v>0</v>
      </c>
      <c r="N833" s="1">
        <f>Input!L833</f>
        <v>0</v>
      </c>
      <c r="O833" s="1">
        <f>Input!M833</f>
        <v>0</v>
      </c>
      <c r="P833" s="1">
        <f>Input!N833</f>
        <v>0</v>
      </c>
      <c r="Q833" s="1">
        <f>Input!O833</f>
        <v>0</v>
      </c>
      <c r="R833">
        <f>Input!P833</f>
        <v>0</v>
      </c>
      <c r="S833" s="1">
        <f>Input!Q833</f>
        <v>0</v>
      </c>
      <c r="T833" s="1">
        <f>Input!R833</f>
        <v>0</v>
      </c>
    </row>
    <row r="834" spans="1:20" x14ac:dyDescent="0.45">
      <c r="A834">
        <f t="shared" si="25"/>
        <v>0</v>
      </c>
      <c r="B834">
        <f t="shared" si="26"/>
        <v>0</v>
      </c>
      <c r="C834">
        <f>Input!A834</f>
        <v>0</v>
      </c>
      <c r="D834">
        <f>Input!B834</f>
        <v>0</v>
      </c>
      <c r="E834">
        <f>Input!C834</f>
        <v>0</v>
      </c>
      <c r="F834">
        <f>Input!D834</f>
        <v>0</v>
      </c>
      <c r="G834">
        <f>Input!E834</f>
        <v>0</v>
      </c>
      <c r="H834">
        <f>Input!F834</f>
        <v>0</v>
      </c>
      <c r="I834">
        <f>Input!G834</f>
        <v>0</v>
      </c>
      <c r="J834">
        <f>Input!H834</f>
        <v>0</v>
      </c>
      <c r="K834">
        <f>Input!I834</f>
        <v>0</v>
      </c>
      <c r="L834">
        <f>Input!J834</f>
        <v>0</v>
      </c>
      <c r="M834">
        <f>Input!K834</f>
        <v>0</v>
      </c>
      <c r="N834" s="1">
        <f>Input!L834</f>
        <v>0</v>
      </c>
      <c r="O834" s="1">
        <f>Input!M834</f>
        <v>0</v>
      </c>
      <c r="P834" s="1">
        <f>Input!N834</f>
        <v>0</v>
      </c>
      <c r="Q834" s="1">
        <f>Input!O834</f>
        <v>0</v>
      </c>
      <c r="R834">
        <f>Input!P834</f>
        <v>0</v>
      </c>
      <c r="S834" s="1">
        <f>Input!Q834</f>
        <v>0</v>
      </c>
      <c r="T834" s="1">
        <f>Input!R834</f>
        <v>0</v>
      </c>
    </row>
    <row r="835" spans="1:20" x14ac:dyDescent="0.45">
      <c r="A835">
        <f t="shared" ref="A835:A898" si="27">D835*100+C835</f>
        <v>0</v>
      </c>
      <c r="B835">
        <f t="shared" si="26"/>
        <v>0</v>
      </c>
      <c r="C835">
        <f>Input!A835</f>
        <v>0</v>
      </c>
      <c r="D835">
        <f>Input!B835</f>
        <v>0</v>
      </c>
      <c r="E835">
        <f>Input!C835</f>
        <v>0</v>
      </c>
      <c r="F835">
        <f>Input!D835</f>
        <v>0</v>
      </c>
      <c r="G835">
        <f>Input!E835</f>
        <v>0</v>
      </c>
      <c r="H835">
        <f>Input!F835</f>
        <v>0</v>
      </c>
      <c r="I835">
        <f>Input!G835</f>
        <v>0</v>
      </c>
      <c r="J835">
        <f>Input!H835</f>
        <v>0</v>
      </c>
      <c r="K835">
        <f>Input!I835</f>
        <v>0</v>
      </c>
      <c r="L835">
        <f>Input!J835</f>
        <v>0</v>
      </c>
      <c r="M835">
        <f>Input!K835</f>
        <v>0</v>
      </c>
      <c r="N835" s="1">
        <f>Input!L835</f>
        <v>0</v>
      </c>
      <c r="O835" s="1">
        <f>Input!M835</f>
        <v>0</v>
      </c>
      <c r="P835" s="1">
        <f>Input!N835</f>
        <v>0</v>
      </c>
      <c r="Q835" s="1">
        <f>Input!O835</f>
        <v>0</v>
      </c>
      <c r="R835">
        <f>Input!P835</f>
        <v>0</v>
      </c>
      <c r="S835" s="1">
        <f>Input!Q835</f>
        <v>0</v>
      </c>
      <c r="T835" s="1">
        <f>Input!R835</f>
        <v>0</v>
      </c>
    </row>
    <row r="836" spans="1:20" x14ac:dyDescent="0.45">
      <c r="A836">
        <f t="shared" si="27"/>
        <v>0</v>
      </c>
      <c r="B836">
        <f t="shared" si="26"/>
        <v>0</v>
      </c>
      <c r="C836">
        <f>Input!A836</f>
        <v>0</v>
      </c>
      <c r="D836">
        <f>Input!B836</f>
        <v>0</v>
      </c>
      <c r="E836">
        <f>Input!C836</f>
        <v>0</v>
      </c>
      <c r="F836">
        <f>Input!D836</f>
        <v>0</v>
      </c>
      <c r="G836">
        <f>Input!E836</f>
        <v>0</v>
      </c>
      <c r="H836">
        <f>Input!F836</f>
        <v>0</v>
      </c>
      <c r="I836">
        <f>Input!G836</f>
        <v>0</v>
      </c>
      <c r="J836">
        <f>Input!H836</f>
        <v>0</v>
      </c>
      <c r="K836">
        <f>Input!I836</f>
        <v>0</v>
      </c>
      <c r="L836">
        <f>Input!J836</f>
        <v>0</v>
      </c>
      <c r="M836">
        <f>Input!K836</f>
        <v>0</v>
      </c>
      <c r="N836" s="1">
        <f>Input!L836</f>
        <v>0</v>
      </c>
      <c r="O836" s="1">
        <f>Input!M836</f>
        <v>0</v>
      </c>
      <c r="P836" s="1">
        <f>Input!N836</f>
        <v>0</v>
      </c>
      <c r="Q836" s="1">
        <f>Input!O836</f>
        <v>0</v>
      </c>
      <c r="R836">
        <f>Input!P836</f>
        <v>0</v>
      </c>
      <c r="S836" s="1">
        <f>Input!Q836</f>
        <v>0</v>
      </c>
      <c r="T836" s="1">
        <f>Input!R836</f>
        <v>0</v>
      </c>
    </row>
    <row r="837" spans="1:20" x14ac:dyDescent="0.45">
      <c r="A837">
        <f t="shared" si="27"/>
        <v>0</v>
      </c>
      <c r="B837">
        <f t="shared" si="26"/>
        <v>0</v>
      </c>
      <c r="C837">
        <f>Input!A837</f>
        <v>0</v>
      </c>
      <c r="D837">
        <f>Input!B837</f>
        <v>0</v>
      </c>
      <c r="E837">
        <f>Input!C837</f>
        <v>0</v>
      </c>
      <c r="F837">
        <f>Input!D837</f>
        <v>0</v>
      </c>
      <c r="G837">
        <f>Input!E837</f>
        <v>0</v>
      </c>
      <c r="H837">
        <f>Input!F837</f>
        <v>0</v>
      </c>
      <c r="I837">
        <f>Input!G837</f>
        <v>0</v>
      </c>
      <c r="J837">
        <f>Input!H837</f>
        <v>0</v>
      </c>
      <c r="K837">
        <f>Input!I837</f>
        <v>0</v>
      </c>
      <c r="L837">
        <f>Input!J837</f>
        <v>0</v>
      </c>
      <c r="M837">
        <f>Input!K837</f>
        <v>0</v>
      </c>
      <c r="N837" s="1">
        <f>Input!L837</f>
        <v>0</v>
      </c>
      <c r="O837" s="1">
        <f>Input!M837</f>
        <v>0</v>
      </c>
      <c r="P837" s="1">
        <f>Input!N837</f>
        <v>0</v>
      </c>
      <c r="Q837" s="1">
        <f>Input!O837</f>
        <v>0</v>
      </c>
      <c r="R837">
        <f>Input!P837</f>
        <v>0</v>
      </c>
      <c r="S837" s="1">
        <f>Input!Q837</f>
        <v>0</v>
      </c>
      <c r="T837" s="1">
        <f>Input!R837</f>
        <v>0</v>
      </c>
    </row>
    <row r="838" spans="1:20" x14ac:dyDescent="0.45">
      <c r="A838">
        <f t="shared" si="27"/>
        <v>0</v>
      </c>
      <c r="B838">
        <f t="shared" si="26"/>
        <v>0</v>
      </c>
      <c r="C838">
        <f>Input!A838</f>
        <v>0</v>
      </c>
      <c r="D838">
        <f>Input!B838</f>
        <v>0</v>
      </c>
      <c r="E838">
        <f>Input!C838</f>
        <v>0</v>
      </c>
      <c r="F838">
        <f>Input!D838</f>
        <v>0</v>
      </c>
      <c r="G838">
        <f>Input!E838</f>
        <v>0</v>
      </c>
      <c r="H838">
        <f>Input!F838</f>
        <v>0</v>
      </c>
      <c r="I838">
        <f>Input!G838</f>
        <v>0</v>
      </c>
      <c r="J838">
        <f>Input!H838</f>
        <v>0</v>
      </c>
      <c r="K838">
        <f>Input!I838</f>
        <v>0</v>
      </c>
      <c r="L838">
        <f>Input!J838</f>
        <v>0</v>
      </c>
      <c r="M838">
        <f>Input!K838</f>
        <v>0</v>
      </c>
      <c r="N838" s="1">
        <f>Input!L838</f>
        <v>0</v>
      </c>
      <c r="O838" s="1">
        <f>Input!M838</f>
        <v>0</v>
      </c>
      <c r="P838" s="1">
        <f>Input!N838</f>
        <v>0</v>
      </c>
      <c r="Q838" s="1">
        <f>Input!O838</f>
        <v>0</v>
      </c>
      <c r="R838">
        <f>Input!P838</f>
        <v>0</v>
      </c>
      <c r="S838" s="1">
        <f>Input!Q838</f>
        <v>0</v>
      </c>
      <c r="T838" s="1">
        <f>Input!R838</f>
        <v>0</v>
      </c>
    </row>
    <row r="839" spans="1:20" x14ac:dyDescent="0.45">
      <c r="A839">
        <f t="shared" si="27"/>
        <v>0</v>
      </c>
      <c r="B839">
        <f t="shared" si="26"/>
        <v>0</v>
      </c>
      <c r="C839">
        <f>Input!A839</f>
        <v>0</v>
      </c>
      <c r="D839">
        <f>Input!B839</f>
        <v>0</v>
      </c>
      <c r="E839">
        <f>Input!C839</f>
        <v>0</v>
      </c>
      <c r="F839">
        <f>Input!D839</f>
        <v>0</v>
      </c>
      <c r="G839">
        <f>Input!E839</f>
        <v>0</v>
      </c>
      <c r="H839">
        <f>Input!F839</f>
        <v>0</v>
      </c>
      <c r="I839">
        <f>Input!G839</f>
        <v>0</v>
      </c>
      <c r="J839">
        <f>Input!H839</f>
        <v>0</v>
      </c>
      <c r="K839">
        <f>Input!I839</f>
        <v>0</v>
      </c>
      <c r="L839">
        <f>Input!J839</f>
        <v>0</v>
      </c>
      <c r="M839">
        <f>Input!K839</f>
        <v>0</v>
      </c>
      <c r="N839" s="1">
        <f>Input!L839</f>
        <v>0</v>
      </c>
      <c r="O839" s="1">
        <f>Input!M839</f>
        <v>0</v>
      </c>
      <c r="P839" s="1">
        <f>Input!N839</f>
        <v>0</v>
      </c>
      <c r="Q839" s="1">
        <f>Input!O839</f>
        <v>0</v>
      </c>
      <c r="R839">
        <f>Input!P839</f>
        <v>0</v>
      </c>
      <c r="S839" s="1">
        <f>Input!Q839</f>
        <v>0</v>
      </c>
      <c r="T839" s="1">
        <f>Input!R839</f>
        <v>0</v>
      </c>
    </row>
    <row r="840" spans="1:20" x14ac:dyDescent="0.45">
      <c r="A840">
        <f t="shared" si="27"/>
        <v>0</v>
      </c>
      <c r="B840">
        <f t="shared" si="26"/>
        <v>0</v>
      </c>
      <c r="C840">
        <f>Input!A840</f>
        <v>0</v>
      </c>
      <c r="D840">
        <f>Input!B840</f>
        <v>0</v>
      </c>
      <c r="E840">
        <f>Input!C840</f>
        <v>0</v>
      </c>
      <c r="F840">
        <f>Input!D840</f>
        <v>0</v>
      </c>
      <c r="G840">
        <f>Input!E840</f>
        <v>0</v>
      </c>
      <c r="H840">
        <f>Input!F840</f>
        <v>0</v>
      </c>
      <c r="I840">
        <f>Input!G840</f>
        <v>0</v>
      </c>
      <c r="J840">
        <f>Input!H840</f>
        <v>0</v>
      </c>
      <c r="K840">
        <f>Input!I840</f>
        <v>0</v>
      </c>
      <c r="L840">
        <f>Input!J840</f>
        <v>0</v>
      </c>
      <c r="M840">
        <f>Input!K840</f>
        <v>0</v>
      </c>
      <c r="N840" s="1">
        <f>Input!L840</f>
        <v>0</v>
      </c>
      <c r="O840" s="1">
        <f>Input!M840</f>
        <v>0</v>
      </c>
      <c r="P840" s="1">
        <f>Input!N840</f>
        <v>0</v>
      </c>
      <c r="Q840" s="1">
        <f>Input!O840</f>
        <v>0</v>
      </c>
      <c r="R840">
        <f>Input!P840</f>
        <v>0</v>
      </c>
      <c r="S840" s="1">
        <f>Input!Q840</f>
        <v>0</v>
      </c>
      <c r="T840" s="1">
        <f>Input!R840</f>
        <v>0</v>
      </c>
    </row>
    <row r="841" spans="1:20" x14ac:dyDescent="0.45">
      <c r="A841">
        <f t="shared" si="27"/>
        <v>0</v>
      </c>
      <c r="B841">
        <f t="shared" si="26"/>
        <v>0</v>
      </c>
      <c r="C841">
        <f>Input!A841</f>
        <v>0</v>
      </c>
      <c r="D841">
        <f>Input!B841</f>
        <v>0</v>
      </c>
      <c r="E841">
        <f>Input!C841</f>
        <v>0</v>
      </c>
      <c r="F841">
        <f>Input!D841</f>
        <v>0</v>
      </c>
      <c r="G841">
        <f>Input!E841</f>
        <v>0</v>
      </c>
      <c r="H841">
        <f>Input!F841</f>
        <v>0</v>
      </c>
      <c r="I841">
        <f>Input!G841</f>
        <v>0</v>
      </c>
      <c r="J841">
        <f>Input!H841</f>
        <v>0</v>
      </c>
      <c r="K841">
        <f>Input!I841</f>
        <v>0</v>
      </c>
      <c r="L841">
        <f>Input!J841</f>
        <v>0</v>
      </c>
      <c r="M841">
        <f>Input!K841</f>
        <v>0</v>
      </c>
      <c r="N841" s="1">
        <f>Input!L841</f>
        <v>0</v>
      </c>
      <c r="O841" s="1">
        <f>Input!M841</f>
        <v>0</v>
      </c>
      <c r="P841" s="1">
        <f>Input!N841</f>
        <v>0</v>
      </c>
      <c r="Q841" s="1">
        <f>Input!O841</f>
        <v>0</v>
      </c>
      <c r="R841">
        <f>Input!P841</f>
        <v>0</v>
      </c>
      <c r="S841" s="1">
        <f>Input!Q841</f>
        <v>0</v>
      </c>
      <c r="T841" s="1">
        <f>Input!R841</f>
        <v>0</v>
      </c>
    </row>
    <row r="842" spans="1:20" x14ac:dyDescent="0.45">
      <c r="A842">
        <f t="shared" si="27"/>
        <v>0</v>
      </c>
      <c r="B842">
        <f t="shared" ref="B842:B905" si="28">IF(E842="Ngrid-LI",1,IF(E842="Ngrid-NY",1,IF(E842="NGrid-Upstate",1,0)))</f>
        <v>0</v>
      </c>
      <c r="C842">
        <f>Input!A842</f>
        <v>0</v>
      </c>
      <c r="D842">
        <f>Input!B842</f>
        <v>0</v>
      </c>
      <c r="E842">
        <f>Input!C842</f>
        <v>0</v>
      </c>
      <c r="F842">
        <f>Input!D842</f>
        <v>0</v>
      </c>
      <c r="G842">
        <f>Input!E842</f>
        <v>0</v>
      </c>
      <c r="H842">
        <f>Input!F842</f>
        <v>0</v>
      </c>
      <c r="I842">
        <f>Input!G842</f>
        <v>0</v>
      </c>
      <c r="J842">
        <f>Input!H842</f>
        <v>0</v>
      </c>
      <c r="K842">
        <f>Input!I842</f>
        <v>0</v>
      </c>
      <c r="L842">
        <f>Input!J842</f>
        <v>0</v>
      </c>
      <c r="M842">
        <f>Input!K842</f>
        <v>0</v>
      </c>
      <c r="N842" s="1">
        <f>Input!L842</f>
        <v>0</v>
      </c>
      <c r="O842" s="1">
        <f>Input!M842</f>
        <v>0</v>
      </c>
      <c r="P842" s="1">
        <f>Input!N842</f>
        <v>0</v>
      </c>
      <c r="Q842" s="1">
        <f>Input!O842</f>
        <v>0</v>
      </c>
      <c r="R842">
        <f>Input!P842</f>
        <v>0</v>
      </c>
      <c r="S842" s="1">
        <f>Input!Q842</f>
        <v>0</v>
      </c>
      <c r="T842" s="1">
        <f>Input!R842</f>
        <v>0</v>
      </c>
    </row>
    <row r="843" spans="1:20" x14ac:dyDescent="0.45">
      <c r="A843">
        <f t="shared" si="27"/>
        <v>0</v>
      </c>
      <c r="B843">
        <f t="shared" si="28"/>
        <v>0</v>
      </c>
      <c r="C843">
        <f>Input!A843</f>
        <v>0</v>
      </c>
      <c r="D843">
        <f>Input!B843</f>
        <v>0</v>
      </c>
      <c r="E843">
        <f>Input!C843</f>
        <v>0</v>
      </c>
      <c r="F843">
        <f>Input!D843</f>
        <v>0</v>
      </c>
      <c r="G843">
        <f>Input!E843</f>
        <v>0</v>
      </c>
      <c r="H843">
        <f>Input!F843</f>
        <v>0</v>
      </c>
      <c r="I843">
        <f>Input!G843</f>
        <v>0</v>
      </c>
      <c r="J843">
        <f>Input!H843</f>
        <v>0</v>
      </c>
      <c r="K843">
        <f>Input!I843</f>
        <v>0</v>
      </c>
      <c r="L843">
        <f>Input!J843</f>
        <v>0</v>
      </c>
      <c r="M843">
        <f>Input!K843</f>
        <v>0</v>
      </c>
      <c r="N843" s="1">
        <f>Input!L843</f>
        <v>0</v>
      </c>
      <c r="O843" s="1">
        <f>Input!M843</f>
        <v>0</v>
      </c>
      <c r="P843" s="1">
        <f>Input!N843</f>
        <v>0</v>
      </c>
      <c r="Q843" s="1">
        <f>Input!O843</f>
        <v>0</v>
      </c>
      <c r="R843">
        <f>Input!P843</f>
        <v>0</v>
      </c>
      <c r="S843" s="1">
        <f>Input!Q843</f>
        <v>0</v>
      </c>
      <c r="T843" s="1">
        <f>Input!R843</f>
        <v>0</v>
      </c>
    </row>
    <row r="844" spans="1:20" x14ac:dyDescent="0.45">
      <c r="A844">
        <f t="shared" si="27"/>
        <v>0</v>
      </c>
      <c r="B844">
        <f t="shared" si="28"/>
        <v>0</v>
      </c>
      <c r="C844">
        <f>Input!A844</f>
        <v>0</v>
      </c>
      <c r="D844">
        <f>Input!B844</f>
        <v>0</v>
      </c>
      <c r="E844">
        <f>Input!C844</f>
        <v>0</v>
      </c>
      <c r="F844">
        <f>Input!D844</f>
        <v>0</v>
      </c>
      <c r="G844">
        <f>Input!E844</f>
        <v>0</v>
      </c>
      <c r="H844">
        <f>Input!F844</f>
        <v>0</v>
      </c>
      <c r="I844">
        <f>Input!G844</f>
        <v>0</v>
      </c>
      <c r="J844">
        <f>Input!H844</f>
        <v>0</v>
      </c>
      <c r="K844">
        <f>Input!I844</f>
        <v>0</v>
      </c>
      <c r="L844">
        <f>Input!J844</f>
        <v>0</v>
      </c>
      <c r="M844">
        <f>Input!K844</f>
        <v>0</v>
      </c>
      <c r="N844" s="1">
        <f>Input!L844</f>
        <v>0</v>
      </c>
      <c r="O844" s="1">
        <f>Input!M844</f>
        <v>0</v>
      </c>
      <c r="P844" s="1">
        <f>Input!N844</f>
        <v>0</v>
      </c>
      <c r="Q844" s="1">
        <f>Input!O844</f>
        <v>0</v>
      </c>
      <c r="R844">
        <f>Input!P844</f>
        <v>0</v>
      </c>
      <c r="S844" s="1">
        <f>Input!Q844</f>
        <v>0</v>
      </c>
      <c r="T844" s="1">
        <f>Input!R844</f>
        <v>0</v>
      </c>
    </row>
    <row r="845" spans="1:20" x14ac:dyDescent="0.45">
      <c r="A845">
        <f t="shared" si="27"/>
        <v>0</v>
      </c>
      <c r="B845">
        <f t="shared" si="28"/>
        <v>0</v>
      </c>
      <c r="C845">
        <f>Input!A845</f>
        <v>0</v>
      </c>
      <c r="D845">
        <f>Input!B845</f>
        <v>0</v>
      </c>
      <c r="E845">
        <f>Input!C845</f>
        <v>0</v>
      </c>
      <c r="F845">
        <f>Input!D845</f>
        <v>0</v>
      </c>
      <c r="G845">
        <f>Input!E845</f>
        <v>0</v>
      </c>
      <c r="H845">
        <f>Input!F845</f>
        <v>0</v>
      </c>
      <c r="I845">
        <f>Input!G845</f>
        <v>0</v>
      </c>
      <c r="J845">
        <f>Input!H845</f>
        <v>0</v>
      </c>
      <c r="K845">
        <f>Input!I845</f>
        <v>0</v>
      </c>
      <c r="L845">
        <f>Input!J845</f>
        <v>0</v>
      </c>
      <c r="M845">
        <f>Input!K845</f>
        <v>0</v>
      </c>
      <c r="N845" s="1">
        <f>Input!L845</f>
        <v>0</v>
      </c>
      <c r="O845" s="1">
        <f>Input!M845</f>
        <v>0</v>
      </c>
      <c r="P845" s="1">
        <f>Input!N845</f>
        <v>0</v>
      </c>
      <c r="Q845" s="1">
        <f>Input!O845</f>
        <v>0</v>
      </c>
      <c r="R845">
        <f>Input!P845</f>
        <v>0</v>
      </c>
      <c r="S845" s="1">
        <f>Input!Q845</f>
        <v>0</v>
      </c>
      <c r="T845" s="1">
        <f>Input!R845</f>
        <v>0</v>
      </c>
    </row>
    <row r="846" spans="1:20" x14ac:dyDescent="0.45">
      <c r="A846">
        <f t="shared" si="27"/>
        <v>0</v>
      </c>
      <c r="B846">
        <f t="shared" si="28"/>
        <v>0</v>
      </c>
      <c r="C846">
        <f>Input!A846</f>
        <v>0</v>
      </c>
      <c r="D846">
        <f>Input!B846</f>
        <v>0</v>
      </c>
      <c r="E846">
        <f>Input!C846</f>
        <v>0</v>
      </c>
      <c r="F846">
        <f>Input!D846</f>
        <v>0</v>
      </c>
      <c r="G846">
        <f>Input!E846</f>
        <v>0</v>
      </c>
      <c r="H846">
        <f>Input!F846</f>
        <v>0</v>
      </c>
      <c r="I846">
        <f>Input!G846</f>
        <v>0</v>
      </c>
      <c r="J846">
        <f>Input!H846</f>
        <v>0</v>
      </c>
      <c r="K846">
        <f>Input!I846</f>
        <v>0</v>
      </c>
      <c r="L846">
        <f>Input!J846</f>
        <v>0</v>
      </c>
      <c r="M846">
        <f>Input!K846</f>
        <v>0</v>
      </c>
      <c r="N846" s="1">
        <f>Input!L846</f>
        <v>0</v>
      </c>
      <c r="O846" s="1">
        <f>Input!M846</f>
        <v>0</v>
      </c>
      <c r="P846" s="1">
        <f>Input!N846</f>
        <v>0</v>
      </c>
      <c r="Q846" s="1">
        <f>Input!O846</f>
        <v>0</v>
      </c>
      <c r="R846">
        <f>Input!P846</f>
        <v>0</v>
      </c>
      <c r="S846" s="1">
        <f>Input!Q846</f>
        <v>0</v>
      </c>
      <c r="T846" s="1">
        <f>Input!R846</f>
        <v>0</v>
      </c>
    </row>
    <row r="847" spans="1:20" x14ac:dyDescent="0.45">
      <c r="A847">
        <f t="shared" si="27"/>
        <v>0</v>
      </c>
      <c r="B847">
        <f t="shared" si="28"/>
        <v>0</v>
      </c>
      <c r="C847">
        <f>Input!A847</f>
        <v>0</v>
      </c>
      <c r="D847">
        <f>Input!B847</f>
        <v>0</v>
      </c>
      <c r="E847">
        <f>Input!C847</f>
        <v>0</v>
      </c>
      <c r="F847">
        <f>Input!D847</f>
        <v>0</v>
      </c>
      <c r="G847">
        <f>Input!E847</f>
        <v>0</v>
      </c>
      <c r="H847">
        <f>Input!F847</f>
        <v>0</v>
      </c>
      <c r="I847">
        <f>Input!G847</f>
        <v>0</v>
      </c>
      <c r="J847">
        <f>Input!H847</f>
        <v>0</v>
      </c>
      <c r="K847">
        <f>Input!I847</f>
        <v>0</v>
      </c>
      <c r="L847">
        <f>Input!J847</f>
        <v>0</v>
      </c>
      <c r="M847">
        <f>Input!K847</f>
        <v>0</v>
      </c>
      <c r="N847" s="1">
        <f>Input!L847</f>
        <v>0</v>
      </c>
      <c r="O847" s="1">
        <f>Input!M847</f>
        <v>0</v>
      </c>
      <c r="P847" s="1">
        <f>Input!N847</f>
        <v>0</v>
      </c>
      <c r="Q847" s="1">
        <f>Input!O847</f>
        <v>0</v>
      </c>
      <c r="R847">
        <f>Input!P847</f>
        <v>0</v>
      </c>
      <c r="S847" s="1">
        <f>Input!Q847</f>
        <v>0</v>
      </c>
      <c r="T847" s="1">
        <f>Input!R847</f>
        <v>0</v>
      </c>
    </row>
    <row r="848" spans="1:20" x14ac:dyDescent="0.45">
      <c r="A848">
        <f t="shared" si="27"/>
        <v>0</v>
      </c>
      <c r="B848">
        <f t="shared" si="28"/>
        <v>0</v>
      </c>
      <c r="C848">
        <f>Input!A848</f>
        <v>0</v>
      </c>
      <c r="D848">
        <f>Input!B848</f>
        <v>0</v>
      </c>
      <c r="E848">
        <f>Input!C848</f>
        <v>0</v>
      </c>
      <c r="F848">
        <f>Input!D848</f>
        <v>0</v>
      </c>
      <c r="G848">
        <f>Input!E848</f>
        <v>0</v>
      </c>
      <c r="H848">
        <f>Input!F848</f>
        <v>0</v>
      </c>
      <c r="I848">
        <f>Input!G848</f>
        <v>0</v>
      </c>
      <c r="J848">
        <f>Input!H848</f>
        <v>0</v>
      </c>
      <c r="K848">
        <f>Input!I848</f>
        <v>0</v>
      </c>
      <c r="L848">
        <f>Input!J848</f>
        <v>0</v>
      </c>
      <c r="M848">
        <f>Input!K848</f>
        <v>0</v>
      </c>
      <c r="N848" s="1">
        <f>Input!L848</f>
        <v>0</v>
      </c>
      <c r="O848" s="1">
        <f>Input!M848</f>
        <v>0</v>
      </c>
      <c r="P848" s="1">
        <f>Input!N848</f>
        <v>0</v>
      </c>
      <c r="Q848" s="1">
        <f>Input!O848</f>
        <v>0</v>
      </c>
      <c r="R848">
        <f>Input!P848</f>
        <v>0</v>
      </c>
      <c r="S848" s="1">
        <f>Input!Q848</f>
        <v>0</v>
      </c>
      <c r="T848" s="1">
        <f>Input!R848</f>
        <v>0</v>
      </c>
    </row>
    <row r="849" spans="1:20" x14ac:dyDescent="0.45">
      <c r="A849">
        <f t="shared" si="27"/>
        <v>0</v>
      </c>
      <c r="B849">
        <f t="shared" si="28"/>
        <v>0</v>
      </c>
      <c r="C849">
        <f>Input!A849</f>
        <v>0</v>
      </c>
      <c r="D849">
        <f>Input!B849</f>
        <v>0</v>
      </c>
      <c r="E849">
        <f>Input!C849</f>
        <v>0</v>
      </c>
      <c r="F849">
        <f>Input!D849</f>
        <v>0</v>
      </c>
      <c r="G849">
        <f>Input!E849</f>
        <v>0</v>
      </c>
      <c r="H849">
        <f>Input!F849</f>
        <v>0</v>
      </c>
      <c r="I849">
        <f>Input!G849</f>
        <v>0</v>
      </c>
      <c r="J849">
        <f>Input!H849</f>
        <v>0</v>
      </c>
      <c r="K849">
        <f>Input!I849</f>
        <v>0</v>
      </c>
      <c r="L849">
        <f>Input!J849</f>
        <v>0</v>
      </c>
      <c r="M849">
        <f>Input!K849</f>
        <v>0</v>
      </c>
      <c r="N849" s="1">
        <f>Input!L849</f>
        <v>0</v>
      </c>
      <c r="O849" s="1">
        <f>Input!M849</f>
        <v>0</v>
      </c>
      <c r="P849" s="1">
        <f>Input!N849</f>
        <v>0</v>
      </c>
      <c r="Q849" s="1">
        <f>Input!O849</f>
        <v>0</v>
      </c>
      <c r="R849">
        <f>Input!P849</f>
        <v>0</v>
      </c>
      <c r="S849" s="1">
        <f>Input!Q849</f>
        <v>0</v>
      </c>
      <c r="T849" s="1">
        <f>Input!R849</f>
        <v>0</v>
      </c>
    </row>
    <row r="850" spans="1:20" x14ac:dyDescent="0.45">
      <c r="A850">
        <f t="shared" si="27"/>
        <v>0</v>
      </c>
      <c r="B850">
        <f t="shared" si="28"/>
        <v>0</v>
      </c>
      <c r="C850">
        <f>Input!A850</f>
        <v>0</v>
      </c>
      <c r="D850">
        <f>Input!B850</f>
        <v>0</v>
      </c>
      <c r="E850">
        <f>Input!C850</f>
        <v>0</v>
      </c>
      <c r="F850">
        <f>Input!D850</f>
        <v>0</v>
      </c>
      <c r="G850">
        <f>Input!E850</f>
        <v>0</v>
      </c>
      <c r="H850">
        <f>Input!F850</f>
        <v>0</v>
      </c>
      <c r="I850">
        <f>Input!G850</f>
        <v>0</v>
      </c>
      <c r="J850">
        <f>Input!H850</f>
        <v>0</v>
      </c>
      <c r="K850">
        <f>Input!I850</f>
        <v>0</v>
      </c>
      <c r="L850">
        <f>Input!J850</f>
        <v>0</v>
      </c>
      <c r="M850">
        <f>Input!K850</f>
        <v>0</v>
      </c>
      <c r="N850" s="1">
        <f>Input!L850</f>
        <v>0</v>
      </c>
      <c r="O850" s="1">
        <f>Input!M850</f>
        <v>0</v>
      </c>
      <c r="P850" s="1">
        <f>Input!N850</f>
        <v>0</v>
      </c>
      <c r="Q850" s="1">
        <f>Input!O850</f>
        <v>0</v>
      </c>
      <c r="R850">
        <f>Input!P850</f>
        <v>0</v>
      </c>
      <c r="S850" s="1">
        <f>Input!Q850</f>
        <v>0</v>
      </c>
      <c r="T850" s="1">
        <f>Input!R850</f>
        <v>0</v>
      </c>
    </row>
    <row r="851" spans="1:20" x14ac:dyDescent="0.45">
      <c r="A851">
        <f t="shared" si="27"/>
        <v>0</v>
      </c>
      <c r="B851">
        <f t="shared" si="28"/>
        <v>0</v>
      </c>
      <c r="C851">
        <f>Input!A851</f>
        <v>0</v>
      </c>
      <c r="D851">
        <f>Input!B851</f>
        <v>0</v>
      </c>
      <c r="E851">
        <f>Input!C851</f>
        <v>0</v>
      </c>
      <c r="F851">
        <f>Input!D851</f>
        <v>0</v>
      </c>
      <c r="G851">
        <f>Input!E851</f>
        <v>0</v>
      </c>
      <c r="H851">
        <f>Input!F851</f>
        <v>0</v>
      </c>
      <c r="I851">
        <f>Input!G851</f>
        <v>0</v>
      </c>
      <c r="J851">
        <f>Input!H851</f>
        <v>0</v>
      </c>
      <c r="K851">
        <f>Input!I851</f>
        <v>0</v>
      </c>
      <c r="L851">
        <f>Input!J851</f>
        <v>0</v>
      </c>
      <c r="M851">
        <f>Input!K851</f>
        <v>0</v>
      </c>
      <c r="N851" s="1">
        <f>Input!L851</f>
        <v>0</v>
      </c>
      <c r="O851" s="1">
        <f>Input!M851</f>
        <v>0</v>
      </c>
      <c r="P851" s="1">
        <f>Input!N851</f>
        <v>0</v>
      </c>
      <c r="Q851" s="1">
        <f>Input!O851</f>
        <v>0</v>
      </c>
      <c r="R851">
        <f>Input!P851</f>
        <v>0</v>
      </c>
      <c r="S851" s="1">
        <f>Input!Q851</f>
        <v>0</v>
      </c>
      <c r="T851" s="1">
        <f>Input!R851</f>
        <v>0</v>
      </c>
    </row>
    <row r="852" spans="1:20" x14ac:dyDescent="0.45">
      <c r="A852">
        <f t="shared" si="27"/>
        <v>0</v>
      </c>
      <c r="B852">
        <f t="shared" si="28"/>
        <v>0</v>
      </c>
      <c r="C852">
        <f>Input!A852</f>
        <v>0</v>
      </c>
      <c r="D852">
        <f>Input!B852</f>
        <v>0</v>
      </c>
      <c r="E852">
        <f>Input!C852</f>
        <v>0</v>
      </c>
      <c r="F852">
        <f>Input!D852</f>
        <v>0</v>
      </c>
      <c r="G852">
        <f>Input!E852</f>
        <v>0</v>
      </c>
      <c r="H852">
        <f>Input!F852</f>
        <v>0</v>
      </c>
      <c r="I852">
        <f>Input!G852</f>
        <v>0</v>
      </c>
      <c r="J852">
        <f>Input!H852</f>
        <v>0</v>
      </c>
      <c r="K852">
        <f>Input!I852</f>
        <v>0</v>
      </c>
      <c r="L852">
        <f>Input!J852</f>
        <v>0</v>
      </c>
      <c r="M852">
        <f>Input!K852</f>
        <v>0</v>
      </c>
      <c r="N852" s="1">
        <f>Input!L852</f>
        <v>0</v>
      </c>
      <c r="O852" s="1">
        <f>Input!M852</f>
        <v>0</v>
      </c>
      <c r="P852" s="1">
        <f>Input!N852</f>
        <v>0</v>
      </c>
      <c r="Q852" s="1">
        <f>Input!O852</f>
        <v>0</v>
      </c>
      <c r="R852">
        <f>Input!P852</f>
        <v>0</v>
      </c>
      <c r="S852" s="1">
        <f>Input!Q852</f>
        <v>0</v>
      </c>
      <c r="T852" s="1">
        <f>Input!R852</f>
        <v>0</v>
      </c>
    </row>
    <row r="853" spans="1:20" x14ac:dyDescent="0.45">
      <c r="A853">
        <f t="shared" si="27"/>
        <v>0</v>
      </c>
      <c r="B853">
        <f t="shared" si="28"/>
        <v>0</v>
      </c>
      <c r="C853">
        <f>Input!A853</f>
        <v>0</v>
      </c>
      <c r="D853">
        <f>Input!B853</f>
        <v>0</v>
      </c>
      <c r="E853">
        <f>Input!C853</f>
        <v>0</v>
      </c>
      <c r="F853">
        <f>Input!D853</f>
        <v>0</v>
      </c>
      <c r="G853">
        <f>Input!E853</f>
        <v>0</v>
      </c>
      <c r="H853">
        <f>Input!F853</f>
        <v>0</v>
      </c>
      <c r="I853">
        <f>Input!G853</f>
        <v>0</v>
      </c>
      <c r="J853">
        <f>Input!H853</f>
        <v>0</v>
      </c>
      <c r="K853">
        <f>Input!I853</f>
        <v>0</v>
      </c>
      <c r="L853">
        <f>Input!J853</f>
        <v>0</v>
      </c>
      <c r="M853">
        <f>Input!K853</f>
        <v>0</v>
      </c>
      <c r="N853" s="1">
        <f>Input!L853</f>
        <v>0</v>
      </c>
      <c r="O853" s="1">
        <f>Input!M853</f>
        <v>0</v>
      </c>
      <c r="P853" s="1">
        <f>Input!N853</f>
        <v>0</v>
      </c>
      <c r="Q853" s="1">
        <f>Input!O853</f>
        <v>0</v>
      </c>
      <c r="R853">
        <f>Input!P853</f>
        <v>0</v>
      </c>
      <c r="S853" s="1">
        <f>Input!Q853</f>
        <v>0</v>
      </c>
      <c r="T853" s="1">
        <f>Input!R853</f>
        <v>0</v>
      </c>
    </row>
    <row r="854" spans="1:20" x14ac:dyDescent="0.45">
      <c r="A854">
        <f t="shared" si="27"/>
        <v>0</v>
      </c>
      <c r="B854">
        <f t="shared" si="28"/>
        <v>0</v>
      </c>
      <c r="C854">
        <f>Input!A854</f>
        <v>0</v>
      </c>
      <c r="D854">
        <f>Input!B854</f>
        <v>0</v>
      </c>
      <c r="E854">
        <f>Input!C854</f>
        <v>0</v>
      </c>
      <c r="F854">
        <f>Input!D854</f>
        <v>0</v>
      </c>
      <c r="G854">
        <f>Input!E854</f>
        <v>0</v>
      </c>
      <c r="H854">
        <f>Input!F854</f>
        <v>0</v>
      </c>
      <c r="I854">
        <f>Input!G854</f>
        <v>0</v>
      </c>
      <c r="J854">
        <f>Input!H854</f>
        <v>0</v>
      </c>
      <c r="K854">
        <f>Input!I854</f>
        <v>0</v>
      </c>
      <c r="L854">
        <f>Input!J854</f>
        <v>0</v>
      </c>
      <c r="M854">
        <f>Input!K854</f>
        <v>0</v>
      </c>
      <c r="N854" s="1">
        <f>Input!L854</f>
        <v>0</v>
      </c>
      <c r="O854" s="1">
        <f>Input!M854</f>
        <v>0</v>
      </c>
      <c r="P854" s="1">
        <f>Input!N854</f>
        <v>0</v>
      </c>
      <c r="Q854" s="1">
        <f>Input!O854</f>
        <v>0</v>
      </c>
      <c r="R854">
        <f>Input!P854</f>
        <v>0</v>
      </c>
      <c r="S854" s="1">
        <f>Input!Q854</f>
        <v>0</v>
      </c>
      <c r="T854" s="1">
        <f>Input!R854</f>
        <v>0</v>
      </c>
    </row>
    <row r="855" spans="1:20" x14ac:dyDescent="0.45">
      <c r="A855">
        <f t="shared" si="27"/>
        <v>0</v>
      </c>
      <c r="B855">
        <f t="shared" si="28"/>
        <v>0</v>
      </c>
      <c r="C855">
        <f>Input!A855</f>
        <v>0</v>
      </c>
      <c r="D855">
        <f>Input!B855</f>
        <v>0</v>
      </c>
      <c r="E855">
        <f>Input!C855</f>
        <v>0</v>
      </c>
      <c r="F855">
        <f>Input!D855</f>
        <v>0</v>
      </c>
      <c r="G855">
        <f>Input!E855</f>
        <v>0</v>
      </c>
      <c r="H855">
        <f>Input!F855</f>
        <v>0</v>
      </c>
      <c r="I855">
        <f>Input!G855</f>
        <v>0</v>
      </c>
      <c r="J855">
        <f>Input!H855</f>
        <v>0</v>
      </c>
      <c r="K855">
        <f>Input!I855</f>
        <v>0</v>
      </c>
      <c r="L855">
        <f>Input!J855</f>
        <v>0</v>
      </c>
      <c r="M855">
        <f>Input!K855</f>
        <v>0</v>
      </c>
      <c r="N855" s="1">
        <f>Input!L855</f>
        <v>0</v>
      </c>
      <c r="O855" s="1">
        <f>Input!M855</f>
        <v>0</v>
      </c>
      <c r="P855" s="1">
        <f>Input!N855</f>
        <v>0</v>
      </c>
      <c r="Q855" s="1">
        <f>Input!O855</f>
        <v>0</v>
      </c>
      <c r="R855">
        <f>Input!P855</f>
        <v>0</v>
      </c>
      <c r="S855" s="1">
        <f>Input!Q855</f>
        <v>0</v>
      </c>
      <c r="T855" s="1">
        <f>Input!R855</f>
        <v>0</v>
      </c>
    </row>
    <row r="856" spans="1:20" x14ac:dyDescent="0.45">
      <c r="A856">
        <f t="shared" si="27"/>
        <v>0</v>
      </c>
      <c r="B856">
        <f t="shared" si="28"/>
        <v>0</v>
      </c>
      <c r="C856">
        <f>Input!A856</f>
        <v>0</v>
      </c>
      <c r="D856">
        <f>Input!B856</f>
        <v>0</v>
      </c>
      <c r="E856">
        <f>Input!C856</f>
        <v>0</v>
      </c>
      <c r="F856">
        <f>Input!D856</f>
        <v>0</v>
      </c>
      <c r="G856">
        <f>Input!E856</f>
        <v>0</v>
      </c>
      <c r="H856">
        <f>Input!F856</f>
        <v>0</v>
      </c>
      <c r="I856">
        <f>Input!G856</f>
        <v>0</v>
      </c>
      <c r="J856">
        <f>Input!H856</f>
        <v>0</v>
      </c>
      <c r="K856">
        <f>Input!I856</f>
        <v>0</v>
      </c>
      <c r="L856">
        <f>Input!J856</f>
        <v>0</v>
      </c>
      <c r="M856">
        <f>Input!K856</f>
        <v>0</v>
      </c>
      <c r="N856" s="1">
        <f>Input!L856</f>
        <v>0</v>
      </c>
      <c r="O856" s="1">
        <f>Input!M856</f>
        <v>0</v>
      </c>
      <c r="P856" s="1">
        <f>Input!N856</f>
        <v>0</v>
      </c>
      <c r="Q856" s="1">
        <f>Input!O856</f>
        <v>0</v>
      </c>
      <c r="R856">
        <f>Input!P856</f>
        <v>0</v>
      </c>
      <c r="S856" s="1">
        <f>Input!Q856</f>
        <v>0</v>
      </c>
      <c r="T856" s="1">
        <f>Input!R856</f>
        <v>0</v>
      </c>
    </row>
    <row r="857" spans="1:20" x14ac:dyDescent="0.45">
      <c r="A857">
        <f t="shared" si="27"/>
        <v>0</v>
      </c>
      <c r="B857">
        <f t="shared" si="28"/>
        <v>0</v>
      </c>
      <c r="C857">
        <f>Input!A857</f>
        <v>0</v>
      </c>
      <c r="D857">
        <f>Input!B857</f>
        <v>0</v>
      </c>
      <c r="E857">
        <f>Input!C857</f>
        <v>0</v>
      </c>
      <c r="F857">
        <f>Input!D857</f>
        <v>0</v>
      </c>
      <c r="G857">
        <f>Input!E857</f>
        <v>0</v>
      </c>
      <c r="H857">
        <f>Input!F857</f>
        <v>0</v>
      </c>
      <c r="I857">
        <f>Input!G857</f>
        <v>0</v>
      </c>
      <c r="J857">
        <f>Input!H857</f>
        <v>0</v>
      </c>
      <c r="K857">
        <f>Input!I857</f>
        <v>0</v>
      </c>
      <c r="L857">
        <f>Input!J857</f>
        <v>0</v>
      </c>
      <c r="M857">
        <f>Input!K857</f>
        <v>0</v>
      </c>
      <c r="N857" s="1">
        <f>Input!L857</f>
        <v>0</v>
      </c>
      <c r="O857" s="1">
        <f>Input!M857</f>
        <v>0</v>
      </c>
      <c r="P857" s="1">
        <f>Input!N857</f>
        <v>0</v>
      </c>
      <c r="Q857" s="1">
        <f>Input!O857</f>
        <v>0</v>
      </c>
      <c r="R857">
        <f>Input!P857</f>
        <v>0</v>
      </c>
      <c r="S857" s="1">
        <f>Input!Q857</f>
        <v>0</v>
      </c>
      <c r="T857" s="1">
        <f>Input!R857</f>
        <v>0</v>
      </c>
    </row>
    <row r="858" spans="1:20" x14ac:dyDescent="0.45">
      <c r="A858">
        <f t="shared" si="27"/>
        <v>0</v>
      </c>
      <c r="B858">
        <f t="shared" si="28"/>
        <v>0</v>
      </c>
      <c r="C858">
        <f>Input!A858</f>
        <v>0</v>
      </c>
      <c r="D858">
        <f>Input!B858</f>
        <v>0</v>
      </c>
      <c r="E858">
        <f>Input!C858</f>
        <v>0</v>
      </c>
      <c r="F858">
        <f>Input!D858</f>
        <v>0</v>
      </c>
      <c r="G858">
        <f>Input!E858</f>
        <v>0</v>
      </c>
      <c r="H858">
        <f>Input!F858</f>
        <v>0</v>
      </c>
      <c r="I858">
        <f>Input!G858</f>
        <v>0</v>
      </c>
      <c r="J858">
        <f>Input!H858</f>
        <v>0</v>
      </c>
      <c r="K858">
        <f>Input!I858</f>
        <v>0</v>
      </c>
      <c r="L858">
        <f>Input!J858</f>
        <v>0</v>
      </c>
      <c r="M858">
        <f>Input!K858</f>
        <v>0</v>
      </c>
      <c r="N858" s="1">
        <f>Input!L858</f>
        <v>0</v>
      </c>
      <c r="O858" s="1">
        <f>Input!M858</f>
        <v>0</v>
      </c>
      <c r="P858" s="1">
        <f>Input!N858</f>
        <v>0</v>
      </c>
      <c r="Q858" s="1">
        <f>Input!O858</f>
        <v>0</v>
      </c>
      <c r="R858">
        <f>Input!P858</f>
        <v>0</v>
      </c>
      <c r="S858" s="1">
        <f>Input!Q858</f>
        <v>0</v>
      </c>
      <c r="T858" s="1">
        <f>Input!R858</f>
        <v>0</v>
      </c>
    </row>
    <row r="859" spans="1:20" x14ac:dyDescent="0.45">
      <c r="A859">
        <f t="shared" si="27"/>
        <v>0</v>
      </c>
      <c r="B859">
        <f t="shared" si="28"/>
        <v>0</v>
      </c>
      <c r="C859">
        <f>Input!A859</f>
        <v>0</v>
      </c>
      <c r="D859">
        <f>Input!B859</f>
        <v>0</v>
      </c>
      <c r="E859">
        <f>Input!C859</f>
        <v>0</v>
      </c>
      <c r="F859">
        <f>Input!D859</f>
        <v>0</v>
      </c>
      <c r="G859">
        <f>Input!E859</f>
        <v>0</v>
      </c>
      <c r="H859">
        <f>Input!F859</f>
        <v>0</v>
      </c>
      <c r="I859">
        <f>Input!G859</f>
        <v>0</v>
      </c>
      <c r="J859">
        <f>Input!H859</f>
        <v>0</v>
      </c>
      <c r="K859">
        <f>Input!I859</f>
        <v>0</v>
      </c>
      <c r="L859">
        <f>Input!J859</f>
        <v>0</v>
      </c>
      <c r="M859">
        <f>Input!K859</f>
        <v>0</v>
      </c>
      <c r="N859" s="1">
        <f>Input!L859</f>
        <v>0</v>
      </c>
      <c r="O859" s="1">
        <f>Input!M859</f>
        <v>0</v>
      </c>
      <c r="P859" s="1">
        <f>Input!N859</f>
        <v>0</v>
      </c>
      <c r="Q859" s="1">
        <f>Input!O859</f>
        <v>0</v>
      </c>
      <c r="R859">
        <f>Input!P859</f>
        <v>0</v>
      </c>
      <c r="S859" s="1">
        <f>Input!Q859</f>
        <v>0</v>
      </c>
      <c r="T859" s="1">
        <f>Input!R859</f>
        <v>0</v>
      </c>
    </row>
    <row r="860" spans="1:20" x14ac:dyDescent="0.45">
      <c r="A860">
        <f t="shared" si="27"/>
        <v>0</v>
      </c>
      <c r="B860">
        <f t="shared" si="28"/>
        <v>0</v>
      </c>
      <c r="C860">
        <f>Input!A860</f>
        <v>0</v>
      </c>
      <c r="D860">
        <f>Input!B860</f>
        <v>0</v>
      </c>
      <c r="E860">
        <f>Input!C860</f>
        <v>0</v>
      </c>
      <c r="F860">
        <f>Input!D860</f>
        <v>0</v>
      </c>
      <c r="G860">
        <f>Input!E860</f>
        <v>0</v>
      </c>
      <c r="H860">
        <f>Input!F860</f>
        <v>0</v>
      </c>
      <c r="I860">
        <f>Input!G860</f>
        <v>0</v>
      </c>
      <c r="J860">
        <f>Input!H860</f>
        <v>0</v>
      </c>
      <c r="K860">
        <f>Input!I860</f>
        <v>0</v>
      </c>
      <c r="L860">
        <f>Input!J860</f>
        <v>0</v>
      </c>
      <c r="M860">
        <f>Input!K860</f>
        <v>0</v>
      </c>
      <c r="N860" s="1">
        <f>Input!L860</f>
        <v>0</v>
      </c>
      <c r="O860" s="1">
        <f>Input!M860</f>
        <v>0</v>
      </c>
      <c r="P860" s="1">
        <f>Input!N860</f>
        <v>0</v>
      </c>
      <c r="Q860" s="1">
        <f>Input!O860</f>
        <v>0</v>
      </c>
      <c r="R860">
        <f>Input!P860</f>
        <v>0</v>
      </c>
      <c r="S860" s="1">
        <f>Input!Q860</f>
        <v>0</v>
      </c>
      <c r="T860" s="1">
        <f>Input!R860</f>
        <v>0</v>
      </c>
    </row>
    <row r="861" spans="1:20" x14ac:dyDescent="0.45">
      <c r="A861">
        <f t="shared" si="27"/>
        <v>0</v>
      </c>
      <c r="B861">
        <f t="shared" si="28"/>
        <v>0</v>
      </c>
      <c r="C861">
        <f>Input!A861</f>
        <v>0</v>
      </c>
      <c r="D861">
        <f>Input!B861</f>
        <v>0</v>
      </c>
      <c r="E861">
        <f>Input!C861</f>
        <v>0</v>
      </c>
      <c r="F861">
        <f>Input!D861</f>
        <v>0</v>
      </c>
      <c r="G861">
        <f>Input!E861</f>
        <v>0</v>
      </c>
      <c r="H861">
        <f>Input!F861</f>
        <v>0</v>
      </c>
      <c r="I861">
        <f>Input!G861</f>
        <v>0</v>
      </c>
      <c r="J861">
        <f>Input!H861</f>
        <v>0</v>
      </c>
      <c r="K861">
        <f>Input!I861</f>
        <v>0</v>
      </c>
      <c r="L861">
        <f>Input!J861</f>
        <v>0</v>
      </c>
      <c r="M861">
        <f>Input!K861</f>
        <v>0</v>
      </c>
      <c r="N861" s="1">
        <f>Input!L861</f>
        <v>0</v>
      </c>
      <c r="O861" s="1">
        <f>Input!M861</f>
        <v>0</v>
      </c>
      <c r="P861" s="1">
        <f>Input!N861</f>
        <v>0</v>
      </c>
      <c r="Q861" s="1">
        <f>Input!O861</f>
        <v>0</v>
      </c>
      <c r="R861">
        <f>Input!P861</f>
        <v>0</v>
      </c>
      <c r="S861" s="1">
        <f>Input!Q861</f>
        <v>0</v>
      </c>
      <c r="T861" s="1">
        <f>Input!R861</f>
        <v>0</v>
      </c>
    </row>
    <row r="862" spans="1:20" x14ac:dyDescent="0.45">
      <c r="A862">
        <f t="shared" si="27"/>
        <v>0</v>
      </c>
      <c r="B862">
        <f t="shared" si="28"/>
        <v>0</v>
      </c>
      <c r="C862">
        <f>Input!A862</f>
        <v>0</v>
      </c>
      <c r="D862">
        <f>Input!B862</f>
        <v>0</v>
      </c>
      <c r="E862">
        <f>Input!C862</f>
        <v>0</v>
      </c>
      <c r="F862">
        <f>Input!D862</f>
        <v>0</v>
      </c>
      <c r="G862">
        <f>Input!E862</f>
        <v>0</v>
      </c>
      <c r="H862">
        <f>Input!F862</f>
        <v>0</v>
      </c>
      <c r="I862">
        <f>Input!G862</f>
        <v>0</v>
      </c>
      <c r="J862">
        <f>Input!H862</f>
        <v>0</v>
      </c>
      <c r="K862">
        <f>Input!I862</f>
        <v>0</v>
      </c>
      <c r="L862">
        <f>Input!J862</f>
        <v>0</v>
      </c>
      <c r="M862">
        <f>Input!K862</f>
        <v>0</v>
      </c>
      <c r="N862" s="1">
        <f>Input!L862</f>
        <v>0</v>
      </c>
      <c r="O862" s="1">
        <f>Input!M862</f>
        <v>0</v>
      </c>
      <c r="P862" s="1">
        <f>Input!N862</f>
        <v>0</v>
      </c>
      <c r="Q862" s="1">
        <f>Input!O862</f>
        <v>0</v>
      </c>
      <c r="R862">
        <f>Input!P862</f>
        <v>0</v>
      </c>
      <c r="S862" s="1">
        <f>Input!Q862</f>
        <v>0</v>
      </c>
      <c r="T862" s="1">
        <f>Input!R862</f>
        <v>0</v>
      </c>
    </row>
    <row r="863" spans="1:20" x14ac:dyDescent="0.45">
      <c r="A863">
        <f t="shared" si="27"/>
        <v>0</v>
      </c>
      <c r="B863">
        <f t="shared" si="28"/>
        <v>0</v>
      </c>
      <c r="C863">
        <f>Input!A863</f>
        <v>0</v>
      </c>
      <c r="D863">
        <f>Input!B863</f>
        <v>0</v>
      </c>
      <c r="E863">
        <f>Input!C863</f>
        <v>0</v>
      </c>
      <c r="F863">
        <f>Input!D863</f>
        <v>0</v>
      </c>
      <c r="G863">
        <f>Input!E863</f>
        <v>0</v>
      </c>
      <c r="H863">
        <f>Input!F863</f>
        <v>0</v>
      </c>
      <c r="I863">
        <f>Input!G863</f>
        <v>0</v>
      </c>
      <c r="J863">
        <f>Input!H863</f>
        <v>0</v>
      </c>
      <c r="K863">
        <f>Input!I863</f>
        <v>0</v>
      </c>
      <c r="L863">
        <f>Input!J863</f>
        <v>0</v>
      </c>
      <c r="M863">
        <f>Input!K863</f>
        <v>0</v>
      </c>
      <c r="N863" s="1">
        <f>Input!L863</f>
        <v>0</v>
      </c>
      <c r="O863" s="1">
        <f>Input!M863</f>
        <v>0</v>
      </c>
      <c r="P863" s="1">
        <f>Input!N863</f>
        <v>0</v>
      </c>
      <c r="Q863" s="1">
        <f>Input!O863</f>
        <v>0</v>
      </c>
      <c r="R863">
        <f>Input!P863</f>
        <v>0</v>
      </c>
      <c r="S863" s="1">
        <f>Input!Q863</f>
        <v>0</v>
      </c>
      <c r="T863" s="1">
        <f>Input!R863</f>
        <v>0</v>
      </c>
    </row>
    <row r="864" spans="1:20" x14ac:dyDescent="0.45">
      <c r="A864">
        <f t="shared" si="27"/>
        <v>0</v>
      </c>
      <c r="B864">
        <f t="shared" si="28"/>
        <v>0</v>
      </c>
      <c r="C864">
        <f>Input!A864</f>
        <v>0</v>
      </c>
      <c r="D864">
        <f>Input!B864</f>
        <v>0</v>
      </c>
      <c r="E864">
        <f>Input!C864</f>
        <v>0</v>
      </c>
      <c r="F864">
        <f>Input!D864</f>
        <v>0</v>
      </c>
      <c r="G864">
        <f>Input!E864</f>
        <v>0</v>
      </c>
      <c r="H864">
        <f>Input!F864</f>
        <v>0</v>
      </c>
      <c r="I864">
        <f>Input!G864</f>
        <v>0</v>
      </c>
      <c r="J864">
        <f>Input!H864</f>
        <v>0</v>
      </c>
      <c r="K864">
        <f>Input!I864</f>
        <v>0</v>
      </c>
      <c r="L864">
        <f>Input!J864</f>
        <v>0</v>
      </c>
      <c r="M864">
        <f>Input!K864</f>
        <v>0</v>
      </c>
      <c r="N864" s="1">
        <f>Input!L864</f>
        <v>0</v>
      </c>
      <c r="O864" s="1">
        <f>Input!M864</f>
        <v>0</v>
      </c>
      <c r="P864" s="1">
        <f>Input!N864</f>
        <v>0</v>
      </c>
      <c r="Q864" s="1">
        <f>Input!O864</f>
        <v>0</v>
      </c>
      <c r="R864">
        <f>Input!P864</f>
        <v>0</v>
      </c>
      <c r="S864" s="1">
        <f>Input!Q864</f>
        <v>0</v>
      </c>
      <c r="T864" s="1">
        <f>Input!R864</f>
        <v>0</v>
      </c>
    </row>
    <row r="865" spans="1:20" x14ac:dyDescent="0.45">
      <c r="A865">
        <f t="shared" si="27"/>
        <v>0</v>
      </c>
      <c r="B865">
        <f t="shared" si="28"/>
        <v>0</v>
      </c>
      <c r="C865">
        <f>Input!A865</f>
        <v>0</v>
      </c>
      <c r="D865">
        <f>Input!B865</f>
        <v>0</v>
      </c>
      <c r="E865">
        <f>Input!C865</f>
        <v>0</v>
      </c>
      <c r="F865">
        <f>Input!D865</f>
        <v>0</v>
      </c>
      <c r="G865">
        <f>Input!E865</f>
        <v>0</v>
      </c>
      <c r="H865">
        <f>Input!F865</f>
        <v>0</v>
      </c>
      <c r="I865">
        <f>Input!G865</f>
        <v>0</v>
      </c>
      <c r="J865">
        <f>Input!H865</f>
        <v>0</v>
      </c>
      <c r="K865">
        <f>Input!I865</f>
        <v>0</v>
      </c>
      <c r="L865">
        <f>Input!J865</f>
        <v>0</v>
      </c>
      <c r="M865">
        <f>Input!K865</f>
        <v>0</v>
      </c>
      <c r="N865" s="1">
        <f>Input!L865</f>
        <v>0</v>
      </c>
      <c r="O865" s="1">
        <f>Input!M865</f>
        <v>0</v>
      </c>
      <c r="P865" s="1">
        <f>Input!N865</f>
        <v>0</v>
      </c>
      <c r="Q865" s="1">
        <f>Input!O865</f>
        <v>0</v>
      </c>
      <c r="R865">
        <f>Input!P865</f>
        <v>0</v>
      </c>
      <c r="S865" s="1">
        <f>Input!Q865</f>
        <v>0</v>
      </c>
      <c r="T865" s="1">
        <f>Input!R865</f>
        <v>0</v>
      </c>
    </row>
    <row r="866" spans="1:20" x14ac:dyDescent="0.45">
      <c r="A866">
        <f t="shared" si="27"/>
        <v>0</v>
      </c>
      <c r="B866">
        <f t="shared" si="28"/>
        <v>0</v>
      </c>
      <c r="C866">
        <f>Input!A866</f>
        <v>0</v>
      </c>
      <c r="D866">
        <f>Input!B866</f>
        <v>0</v>
      </c>
      <c r="E866">
        <f>Input!C866</f>
        <v>0</v>
      </c>
      <c r="F866">
        <f>Input!D866</f>
        <v>0</v>
      </c>
      <c r="G866">
        <f>Input!E866</f>
        <v>0</v>
      </c>
      <c r="H866">
        <f>Input!F866</f>
        <v>0</v>
      </c>
      <c r="I866">
        <f>Input!G866</f>
        <v>0</v>
      </c>
      <c r="J866">
        <f>Input!H866</f>
        <v>0</v>
      </c>
      <c r="K866">
        <f>Input!I866</f>
        <v>0</v>
      </c>
      <c r="L866">
        <f>Input!J866</f>
        <v>0</v>
      </c>
      <c r="M866">
        <f>Input!K866</f>
        <v>0</v>
      </c>
      <c r="N866" s="1">
        <f>Input!L866</f>
        <v>0</v>
      </c>
      <c r="O866" s="1">
        <f>Input!M866</f>
        <v>0</v>
      </c>
      <c r="P866" s="1">
        <f>Input!N866</f>
        <v>0</v>
      </c>
      <c r="Q866" s="1">
        <f>Input!O866</f>
        <v>0</v>
      </c>
      <c r="R866">
        <f>Input!P866</f>
        <v>0</v>
      </c>
      <c r="S866" s="1">
        <f>Input!Q866</f>
        <v>0</v>
      </c>
      <c r="T866" s="1">
        <f>Input!R866</f>
        <v>0</v>
      </c>
    </row>
    <row r="867" spans="1:20" x14ac:dyDescent="0.45">
      <c r="A867">
        <f t="shared" si="27"/>
        <v>0</v>
      </c>
      <c r="B867">
        <f t="shared" si="28"/>
        <v>0</v>
      </c>
      <c r="C867">
        <f>Input!A867</f>
        <v>0</v>
      </c>
      <c r="D867">
        <f>Input!B867</f>
        <v>0</v>
      </c>
      <c r="E867">
        <f>Input!C867</f>
        <v>0</v>
      </c>
      <c r="F867">
        <f>Input!D867</f>
        <v>0</v>
      </c>
      <c r="G867">
        <f>Input!E867</f>
        <v>0</v>
      </c>
      <c r="H867">
        <f>Input!F867</f>
        <v>0</v>
      </c>
      <c r="I867">
        <f>Input!G867</f>
        <v>0</v>
      </c>
      <c r="J867">
        <f>Input!H867</f>
        <v>0</v>
      </c>
      <c r="K867">
        <f>Input!I867</f>
        <v>0</v>
      </c>
      <c r="L867">
        <f>Input!J867</f>
        <v>0</v>
      </c>
      <c r="M867">
        <f>Input!K867</f>
        <v>0</v>
      </c>
      <c r="N867" s="1">
        <f>Input!L867</f>
        <v>0</v>
      </c>
      <c r="O867" s="1">
        <f>Input!M867</f>
        <v>0</v>
      </c>
      <c r="P867" s="1">
        <f>Input!N867</f>
        <v>0</v>
      </c>
      <c r="Q867" s="1">
        <f>Input!O867</f>
        <v>0</v>
      </c>
      <c r="R867">
        <f>Input!P867</f>
        <v>0</v>
      </c>
      <c r="S867" s="1">
        <f>Input!Q867</f>
        <v>0</v>
      </c>
      <c r="T867" s="1">
        <f>Input!R867</f>
        <v>0</v>
      </c>
    </row>
    <row r="868" spans="1:20" x14ac:dyDescent="0.45">
      <c r="A868">
        <f t="shared" si="27"/>
        <v>0</v>
      </c>
      <c r="B868">
        <f t="shared" si="28"/>
        <v>0</v>
      </c>
      <c r="C868">
        <f>Input!A868</f>
        <v>0</v>
      </c>
      <c r="D868">
        <f>Input!B868</f>
        <v>0</v>
      </c>
      <c r="E868">
        <f>Input!C868</f>
        <v>0</v>
      </c>
      <c r="F868">
        <f>Input!D868</f>
        <v>0</v>
      </c>
      <c r="G868">
        <f>Input!E868</f>
        <v>0</v>
      </c>
      <c r="H868">
        <f>Input!F868</f>
        <v>0</v>
      </c>
      <c r="I868">
        <f>Input!G868</f>
        <v>0</v>
      </c>
      <c r="J868">
        <f>Input!H868</f>
        <v>0</v>
      </c>
      <c r="K868">
        <f>Input!I868</f>
        <v>0</v>
      </c>
      <c r="L868">
        <f>Input!J868</f>
        <v>0</v>
      </c>
      <c r="M868">
        <f>Input!K868</f>
        <v>0</v>
      </c>
      <c r="N868" s="1">
        <f>Input!L868</f>
        <v>0</v>
      </c>
      <c r="O868" s="1">
        <f>Input!M868</f>
        <v>0</v>
      </c>
      <c r="P868" s="1">
        <f>Input!N868</f>
        <v>0</v>
      </c>
      <c r="Q868" s="1">
        <f>Input!O868</f>
        <v>0</v>
      </c>
      <c r="R868">
        <f>Input!P868</f>
        <v>0</v>
      </c>
      <c r="S868" s="1">
        <f>Input!Q868</f>
        <v>0</v>
      </c>
      <c r="T868" s="1">
        <f>Input!R868</f>
        <v>0</v>
      </c>
    </row>
    <row r="869" spans="1:20" x14ac:dyDescent="0.45">
      <c r="A869">
        <f t="shared" si="27"/>
        <v>0</v>
      </c>
      <c r="B869">
        <f t="shared" si="28"/>
        <v>0</v>
      </c>
      <c r="C869">
        <f>Input!A869</f>
        <v>0</v>
      </c>
      <c r="D869">
        <f>Input!B869</f>
        <v>0</v>
      </c>
      <c r="E869">
        <f>Input!C869</f>
        <v>0</v>
      </c>
      <c r="F869">
        <f>Input!D869</f>
        <v>0</v>
      </c>
      <c r="G869">
        <f>Input!E869</f>
        <v>0</v>
      </c>
      <c r="H869">
        <f>Input!F869</f>
        <v>0</v>
      </c>
      <c r="I869">
        <f>Input!G869</f>
        <v>0</v>
      </c>
      <c r="J869">
        <f>Input!H869</f>
        <v>0</v>
      </c>
      <c r="K869">
        <f>Input!I869</f>
        <v>0</v>
      </c>
      <c r="L869">
        <f>Input!J869</f>
        <v>0</v>
      </c>
      <c r="M869">
        <f>Input!K869</f>
        <v>0</v>
      </c>
      <c r="N869" s="1">
        <f>Input!L869</f>
        <v>0</v>
      </c>
      <c r="O869" s="1">
        <f>Input!M869</f>
        <v>0</v>
      </c>
      <c r="P869" s="1">
        <f>Input!N869</f>
        <v>0</v>
      </c>
      <c r="Q869" s="1">
        <f>Input!O869</f>
        <v>0</v>
      </c>
      <c r="R869">
        <f>Input!P869</f>
        <v>0</v>
      </c>
      <c r="S869" s="1">
        <f>Input!Q869</f>
        <v>0</v>
      </c>
      <c r="T869" s="1">
        <f>Input!R869</f>
        <v>0</v>
      </c>
    </row>
    <row r="870" spans="1:20" x14ac:dyDescent="0.45">
      <c r="A870">
        <f t="shared" si="27"/>
        <v>0</v>
      </c>
      <c r="B870">
        <f t="shared" si="28"/>
        <v>0</v>
      </c>
      <c r="C870">
        <f>Input!A870</f>
        <v>0</v>
      </c>
      <c r="D870">
        <f>Input!B870</f>
        <v>0</v>
      </c>
      <c r="E870">
        <f>Input!C870</f>
        <v>0</v>
      </c>
      <c r="F870">
        <f>Input!D870</f>
        <v>0</v>
      </c>
      <c r="G870">
        <f>Input!E870</f>
        <v>0</v>
      </c>
      <c r="H870">
        <f>Input!F870</f>
        <v>0</v>
      </c>
      <c r="I870">
        <f>Input!G870</f>
        <v>0</v>
      </c>
      <c r="J870">
        <f>Input!H870</f>
        <v>0</v>
      </c>
      <c r="K870">
        <f>Input!I870</f>
        <v>0</v>
      </c>
      <c r="L870">
        <f>Input!J870</f>
        <v>0</v>
      </c>
      <c r="M870">
        <f>Input!K870</f>
        <v>0</v>
      </c>
      <c r="N870" s="1">
        <f>Input!L870</f>
        <v>0</v>
      </c>
      <c r="O870" s="1">
        <f>Input!M870</f>
        <v>0</v>
      </c>
      <c r="P870" s="1">
        <f>Input!N870</f>
        <v>0</v>
      </c>
      <c r="Q870" s="1">
        <f>Input!O870</f>
        <v>0</v>
      </c>
      <c r="R870">
        <f>Input!P870</f>
        <v>0</v>
      </c>
      <c r="S870" s="1">
        <f>Input!Q870</f>
        <v>0</v>
      </c>
      <c r="T870" s="1">
        <f>Input!R870</f>
        <v>0</v>
      </c>
    </row>
    <row r="871" spans="1:20" x14ac:dyDescent="0.45">
      <c r="A871">
        <f t="shared" si="27"/>
        <v>0</v>
      </c>
      <c r="B871">
        <f t="shared" si="28"/>
        <v>0</v>
      </c>
      <c r="C871">
        <f>Input!A871</f>
        <v>0</v>
      </c>
      <c r="D871">
        <f>Input!B871</f>
        <v>0</v>
      </c>
      <c r="E871">
        <f>Input!C871</f>
        <v>0</v>
      </c>
      <c r="F871">
        <f>Input!D871</f>
        <v>0</v>
      </c>
      <c r="G871">
        <f>Input!E871</f>
        <v>0</v>
      </c>
      <c r="H871">
        <f>Input!F871</f>
        <v>0</v>
      </c>
      <c r="I871">
        <f>Input!G871</f>
        <v>0</v>
      </c>
      <c r="J871">
        <f>Input!H871</f>
        <v>0</v>
      </c>
      <c r="K871">
        <f>Input!I871</f>
        <v>0</v>
      </c>
      <c r="L871">
        <f>Input!J871</f>
        <v>0</v>
      </c>
      <c r="M871">
        <f>Input!K871</f>
        <v>0</v>
      </c>
      <c r="N871" s="1">
        <f>Input!L871</f>
        <v>0</v>
      </c>
      <c r="O871" s="1">
        <f>Input!M871</f>
        <v>0</v>
      </c>
      <c r="P871" s="1">
        <f>Input!N871</f>
        <v>0</v>
      </c>
      <c r="Q871" s="1">
        <f>Input!O871</f>
        <v>0</v>
      </c>
      <c r="R871">
        <f>Input!P871</f>
        <v>0</v>
      </c>
      <c r="S871" s="1">
        <f>Input!Q871</f>
        <v>0</v>
      </c>
      <c r="T871" s="1">
        <f>Input!R871</f>
        <v>0</v>
      </c>
    </row>
    <row r="872" spans="1:20" x14ac:dyDescent="0.45">
      <c r="A872">
        <f t="shared" si="27"/>
        <v>0</v>
      </c>
      <c r="B872">
        <f t="shared" si="28"/>
        <v>0</v>
      </c>
      <c r="C872">
        <f>Input!A872</f>
        <v>0</v>
      </c>
      <c r="D872">
        <f>Input!B872</f>
        <v>0</v>
      </c>
      <c r="E872">
        <f>Input!C872</f>
        <v>0</v>
      </c>
      <c r="F872">
        <f>Input!D872</f>
        <v>0</v>
      </c>
      <c r="G872">
        <f>Input!E872</f>
        <v>0</v>
      </c>
      <c r="H872">
        <f>Input!F872</f>
        <v>0</v>
      </c>
      <c r="I872">
        <f>Input!G872</f>
        <v>0</v>
      </c>
      <c r="J872">
        <f>Input!H872</f>
        <v>0</v>
      </c>
      <c r="K872">
        <f>Input!I872</f>
        <v>0</v>
      </c>
      <c r="L872">
        <f>Input!J872</f>
        <v>0</v>
      </c>
      <c r="M872">
        <f>Input!K872</f>
        <v>0</v>
      </c>
      <c r="N872" s="1">
        <f>Input!L872</f>
        <v>0</v>
      </c>
      <c r="O872" s="1">
        <f>Input!M872</f>
        <v>0</v>
      </c>
      <c r="P872" s="1">
        <f>Input!N872</f>
        <v>0</v>
      </c>
      <c r="Q872" s="1">
        <f>Input!O872</f>
        <v>0</v>
      </c>
      <c r="R872">
        <f>Input!P872</f>
        <v>0</v>
      </c>
      <c r="S872" s="1">
        <f>Input!Q872</f>
        <v>0</v>
      </c>
      <c r="T872" s="1">
        <f>Input!R872</f>
        <v>0</v>
      </c>
    </row>
    <row r="873" spans="1:20" x14ac:dyDescent="0.45">
      <c r="A873">
        <f t="shared" si="27"/>
        <v>0</v>
      </c>
      <c r="B873">
        <f t="shared" si="28"/>
        <v>0</v>
      </c>
      <c r="C873">
        <f>Input!A873</f>
        <v>0</v>
      </c>
      <c r="D873">
        <f>Input!B873</f>
        <v>0</v>
      </c>
      <c r="E873">
        <f>Input!C873</f>
        <v>0</v>
      </c>
      <c r="F873">
        <f>Input!D873</f>
        <v>0</v>
      </c>
      <c r="G873">
        <f>Input!E873</f>
        <v>0</v>
      </c>
      <c r="H873">
        <f>Input!F873</f>
        <v>0</v>
      </c>
      <c r="I873">
        <f>Input!G873</f>
        <v>0</v>
      </c>
      <c r="J873">
        <f>Input!H873</f>
        <v>0</v>
      </c>
      <c r="K873">
        <f>Input!I873</f>
        <v>0</v>
      </c>
      <c r="L873">
        <f>Input!J873</f>
        <v>0</v>
      </c>
      <c r="M873">
        <f>Input!K873</f>
        <v>0</v>
      </c>
      <c r="N873" s="1">
        <f>Input!L873</f>
        <v>0</v>
      </c>
      <c r="O873" s="1">
        <f>Input!M873</f>
        <v>0</v>
      </c>
      <c r="P873" s="1">
        <f>Input!N873</f>
        <v>0</v>
      </c>
      <c r="Q873" s="1">
        <f>Input!O873</f>
        <v>0</v>
      </c>
      <c r="R873">
        <f>Input!P873</f>
        <v>0</v>
      </c>
      <c r="S873" s="1">
        <f>Input!Q873</f>
        <v>0</v>
      </c>
      <c r="T873" s="1">
        <f>Input!R873</f>
        <v>0</v>
      </c>
    </row>
    <row r="874" spans="1:20" x14ac:dyDescent="0.45">
      <c r="A874">
        <f t="shared" si="27"/>
        <v>0</v>
      </c>
      <c r="B874">
        <f t="shared" si="28"/>
        <v>0</v>
      </c>
      <c r="C874">
        <f>Input!A874</f>
        <v>0</v>
      </c>
      <c r="D874">
        <f>Input!B874</f>
        <v>0</v>
      </c>
      <c r="E874">
        <f>Input!C874</f>
        <v>0</v>
      </c>
      <c r="F874">
        <f>Input!D874</f>
        <v>0</v>
      </c>
      <c r="G874">
        <f>Input!E874</f>
        <v>0</v>
      </c>
      <c r="H874">
        <f>Input!F874</f>
        <v>0</v>
      </c>
      <c r="I874">
        <f>Input!G874</f>
        <v>0</v>
      </c>
      <c r="J874">
        <f>Input!H874</f>
        <v>0</v>
      </c>
      <c r="K874">
        <f>Input!I874</f>
        <v>0</v>
      </c>
      <c r="L874">
        <f>Input!J874</f>
        <v>0</v>
      </c>
      <c r="M874">
        <f>Input!K874</f>
        <v>0</v>
      </c>
      <c r="N874" s="1">
        <f>Input!L874</f>
        <v>0</v>
      </c>
      <c r="O874" s="1">
        <f>Input!M874</f>
        <v>0</v>
      </c>
      <c r="P874" s="1">
        <f>Input!N874</f>
        <v>0</v>
      </c>
      <c r="Q874" s="1">
        <f>Input!O874</f>
        <v>0</v>
      </c>
      <c r="R874">
        <f>Input!P874</f>
        <v>0</v>
      </c>
      <c r="S874" s="1">
        <f>Input!Q874</f>
        <v>0</v>
      </c>
      <c r="T874" s="1">
        <f>Input!R874</f>
        <v>0</v>
      </c>
    </row>
    <row r="875" spans="1:20" x14ac:dyDescent="0.45">
      <c r="A875">
        <f t="shared" si="27"/>
        <v>0</v>
      </c>
      <c r="B875">
        <f t="shared" si="28"/>
        <v>0</v>
      </c>
      <c r="C875">
        <f>Input!A875</f>
        <v>0</v>
      </c>
      <c r="D875">
        <f>Input!B875</f>
        <v>0</v>
      </c>
      <c r="E875">
        <f>Input!C875</f>
        <v>0</v>
      </c>
      <c r="F875">
        <f>Input!D875</f>
        <v>0</v>
      </c>
      <c r="G875">
        <f>Input!E875</f>
        <v>0</v>
      </c>
      <c r="H875">
        <f>Input!F875</f>
        <v>0</v>
      </c>
      <c r="I875">
        <f>Input!G875</f>
        <v>0</v>
      </c>
      <c r="J875">
        <f>Input!H875</f>
        <v>0</v>
      </c>
      <c r="K875">
        <f>Input!I875</f>
        <v>0</v>
      </c>
      <c r="L875">
        <f>Input!J875</f>
        <v>0</v>
      </c>
      <c r="M875">
        <f>Input!K875</f>
        <v>0</v>
      </c>
      <c r="N875" s="1">
        <f>Input!L875</f>
        <v>0</v>
      </c>
      <c r="O875" s="1">
        <f>Input!M875</f>
        <v>0</v>
      </c>
      <c r="P875" s="1">
        <f>Input!N875</f>
        <v>0</v>
      </c>
      <c r="Q875" s="1">
        <f>Input!O875</f>
        <v>0</v>
      </c>
      <c r="R875">
        <f>Input!P875</f>
        <v>0</v>
      </c>
      <c r="S875" s="1">
        <f>Input!Q875</f>
        <v>0</v>
      </c>
      <c r="T875" s="1">
        <f>Input!R875</f>
        <v>0</v>
      </c>
    </row>
    <row r="876" spans="1:20" x14ac:dyDescent="0.45">
      <c r="A876">
        <f t="shared" si="27"/>
        <v>0</v>
      </c>
      <c r="B876">
        <f t="shared" si="28"/>
        <v>0</v>
      </c>
      <c r="C876">
        <f>Input!A876</f>
        <v>0</v>
      </c>
      <c r="D876">
        <f>Input!B876</f>
        <v>0</v>
      </c>
      <c r="E876">
        <f>Input!C876</f>
        <v>0</v>
      </c>
      <c r="F876">
        <f>Input!D876</f>
        <v>0</v>
      </c>
      <c r="G876">
        <f>Input!E876</f>
        <v>0</v>
      </c>
      <c r="H876">
        <f>Input!F876</f>
        <v>0</v>
      </c>
      <c r="I876">
        <f>Input!G876</f>
        <v>0</v>
      </c>
      <c r="J876">
        <f>Input!H876</f>
        <v>0</v>
      </c>
      <c r="K876">
        <f>Input!I876</f>
        <v>0</v>
      </c>
      <c r="L876">
        <f>Input!J876</f>
        <v>0</v>
      </c>
      <c r="M876">
        <f>Input!K876</f>
        <v>0</v>
      </c>
      <c r="N876" s="1">
        <f>Input!L876</f>
        <v>0</v>
      </c>
      <c r="O876" s="1">
        <f>Input!M876</f>
        <v>0</v>
      </c>
      <c r="P876" s="1">
        <f>Input!N876</f>
        <v>0</v>
      </c>
      <c r="Q876" s="1">
        <f>Input!O876</f>
        <v>0</v>
      </c>
      <c r="R876">
        <f>Input!P876</f>
        <v>0</v>
      </c>
      <c r="S876" s="1">
        <f>Input!Q876</f>
        <v>0</v>
      </c>
      <c r="T876" s="1">
        <f>Input!R876</f>
        <v>0</v>
      </c>
    </row>
    <row r="877" spans="1:20" x14ac:dyDescent="0.45">
      <c r="A877">
        <f t="shared" si="27"/>
        <v>0</v>
      </c>
      <c r="B877">
        <f t="shared" si="28"/>
        <v>0</v>
      </c>
      <c r="C877">
        <f>Input!A877</f>
        <v>0</v>
      </c>
      <c r="D877">
        <f>Input!B877</f>
        <v>0</v>
      </c>
      <c r="E877">
        <f>Input!C877</f>
        <v>0</v>
      </c>
      <c r="F877">
        <f>Input!D877</f>
        <v>0</v>
      </c>
      <c r="G877">
        <f>Input!E877</f>
        <v>0</v>
      </c>
      <c r="H877">
        <f>Input!F877</f>
        <v>0</v>
      </c>
      <c r="I877">
        <f>Input!G877</f>
        <v>0</v>
      </c>
      <c r="J877">
        <f>Input!H877</f>
        <v>0</v>
      </c>
      <c r="K877">
        <f>Input!I877</f>
        <v>0</v>
      </c>
      <c r="L877">
        <f>Input!J877</f>
        <v>0</v>
      </c>
      <c r="M877">
        <f>Input!K877</f>
        <v>0</v>
      </c>
      <c r="N877" s="1">
        <f>Input!L877</f>
        <v>0</v>
      </c>
      <c r="O877" s="1">
        <f>Input!M877</f>
        <v>0</v>
      </c>
      <c r="P877" s="1">
        <f>Input!N877</f>
        <v>0</v>
      </c>
      <c r="Q877" s="1">
        <f>Input!O877</f>
        <v>0</v>
      </c>
      <c r="R877">
        <f>Input!P877</f>
        <v>0</v>
      </c>
      <c r="S877" s="1">
        <f>Input!Q877</f>
        <v>0</v>
      </c>
      <c r="T877" s="1">
        <f>Input!R877</f>
        <v>0</v>
      </c>
    </row>
    <row r="878" spans="1:20" x14ac:dyDescent="0.45">
      <c r="A878">
        <f t="shared" si="27"/>
        <v>0</v>
      </c>
      <c r="B878">
        <f t="shared" si="28"/>
        <v>0</v>
      </c>
      <c r="C878">
        <f>Input!A878</f>
        <v>0</v>
      </c>
      <c r="D878">
        <f>Input!B878</f>
        <v>0</v>
      </c>
      <c r="E878">
        <f>Input!C878</f>
        <v>0</v>
      </c>
      <c r="F878">
        <f>Input!D878</f>
        <v>0</v>
      </c>
      <c r="G878">
        <f>Input!E878</f>
        <v>0</v>
      </c>
      <c r="H878">
        <f>Input!F878</f>
        <v>0</v>
      </c>
      <c r="I878">
        <f>Input!G878</f>
        <v>0</v>
      </c>
      <c r="J878">
        <f>Input!H878</f>
        <v>0</v>
      </c>
      <c r="K878">
        <f>Input!I878</f>
        <v>0</v>
      </c>
      <c r="L878">
        <f>Input!J878</f>
        <v>0</v>
      </c>
      <c r="M878">
        <f>Input!K878</f>
        <v>0</v>
      </c>
      <c r="N878" s="1">
        <f>Input!L878</f>
        <v>0</v>
      </c>
      <c r="O878" s="1">
        <f>Input!M878</f>
        <v>0</v>
      </c>
      <c r="P878" s="1">
        <f>Input!N878</f>
        <v>0</v>
      </c>
      <c r="Q878" s="1">
        <f>Input!O878</f>
        <v>0</v>
      </c>
      <c r="R878">
        <f>Input!P878</f>
        <v>0</v>
      </c>
      <c r="S878" s="1">
        <f>Input!Q878</f>
        <v>0</v>
      </c>
      <c r="T878" s="1">
        <f>Input!R878</f>
        <v>0</v>
      </c>
    </row>
    <row r="879" spans="1:20" x14ac:dyDescent="0.45">
      <c r="A879">
        <f t="shared" si="27"/>
        <v>0</v>
      </c>
      <c r="B879">
        <f t="shared" si="28"/>
        <v>0</v>
      </c>
      <c r="C879">
        <f>Input!A879</f>
        <v>0</v>
      </c>
      <c r="D879">
        <f>Input!B879</f>
        <v>0</v>
      </c>
      <c r="E879">
        <f>Input!C879</f>
        <v>0</v>
      </c>
      <c r="F879">
        <f>Input!D879</f>
        <v>0</v>
      </c>
      <c r="G879">
        <f>Input!E879</f>
        <v>0</v>
      </c>
      <c r="H879">
        <f>Input!F879</f>
        <v>0</v>
      </c>
      <c r="I879">
        <f>Input!G879</f>
        <v>0</v>
      </c>
      <c r="J879">
        <f>Input!H879</f>
        <v>0</v>
      </c>
      <c r="K879">
        <f>Input!I879</f>
        <v>0</v>
      </c>
      <c r="L879">
        <f>Input!J879</f>
        <v>0</v>
      </c>
      <c r="M879">
        <f>Input!K879</f>
        <v>0</v>
      </c>
      <c r="N879" s="1">
        <f>Input!L879</f>
        <v>0</v>
      </c>
      <c r="O879" s="1">
        <f>Input!M879</f>
        <v>0</v>
      </c>
      <c r="P879" s="1">
        <f>Input!N879</f>
        <v>0</v>
      </c>
      <c r="Q879" s="1">
        <f>Input!O879</f>
        <v>0</v>
      </c>
      <c r="R879">
        <f>Input!P879</f>
        <v>0</v>
      </c>
      <c r="S879" s="1">
        <f>Input!Q879</f>
        <v>0</v>
      </c>
      <c r="T879" s="1">
        <f>Input!R879</f>
        <v>0</v>
      </c>
    </row>
    <row r="880" spans="1:20" x14ac:dyDescent="0.45">
      <c r="A880">
        <f t="shared" si="27"/>
        <v>0</v>
      </c>
      <c r="B880">
        <f t="shared" si="28"/>
        <v>0</v>
      </c>
      <c r="C880">
        <f>Input!A880</f>
        <v>0</v>
      </c>
      <c r="D880">
        <f>Input!B880</f>
        <v>0</v>
      </c>
      <c r="E880">
        <f>Input!C880</f>
        <v>0</v>
      </c>
      <c r="F880">
        <f>Input!D880</f>
        <v>0</v>
      </c>
      <c r="G880">
        <f>Input!E880</f>
        <v>0</v>
      </c>
      <c r="H880">
        <f>Input!F880</f>
        <v>0</v>
      </c>
      <c r="I880">
        <f>Input!G880</f>
        <v>0</v>
      </c>
      <c r="J880">
        <f>Input!H880</f>
        <v>0</v>
      </c>
      <c r="K880">
        <f>Input!I880</f>
        <v>0</v>
      </c>
      <c r="L880">
        <f>Input!J880</f>
        <v>0</v>
      </c>
      <c r="M880">
        <f>Input!K880</f>
        <v>0</v>
      </c>
      <c r="N880" s="1">
        <f>Input!L880</f>
        <v>0</v>
      </c>
      <c r="O880" s="1">
        <f>Input!M880</f>
        <v>0</v>
      </c>
      <c r="P880" s="1">
        <f>Input!N880</f>
        <v>0</v>
      </c>
      <c r="Q880" s="1">
        <f>Input!O880</f>
        <v>0</v>
      </c>
      <c r="R880">
        <f>Input!P880</f>
        <v>0</v>
      </c>
      <c r="S880" s="1">
        <f>Input!Q880</f>
        <v>0</v>
      </c>
      <c r="T880" s="1">
        <f>Input!R880</f>
        <v>0</v>
      </c>
    </row>
    <row r="881" spans="1:20" x14ac:dyDescent="0.45">
      <c r="A881">
        <f t="shared" si="27"/>
        <v>0</v>
      </c>
      <c r="B881">
        <f t="shared" si="28"/>
        <v>0</v>
      </c>
      <c r="C881">
        <f>Input!A881</f>
        <v>0</v>
      </c>
      <c r="D881">
        <f>Input!B881</f>
        <v>0</v>
      </c>
      <c r="E881">
        <f>Input!C881</f>
        <v>0</v>
      </c>
      <c r="F881">
        <f>Input!D881</f>
        <v>0</v>
      </c>
      <c r="G881">
        <f>Input!E881</f>
        <v>0</v>
      </c>
      <c r="H881">
        <f>Input!F881</f>
        <v>0</v>
      </c>
      <c r="I881">
        <f>Input!G881</f>
        <v>0</v>
      </c>
      <c r="J881">
        <f>Input!H881</f>
        <v>0</v>
      </c>
      <c r="K881">
        <f>Input!I881</f>
        <v>0</v>
      </c>
      <c r="L881">
        <f>Input!J881</f>
        <v>0</v>
      </c>
      <c r="M881">
        <f>Input!K881</f>
        <v>0</v>
      </c>
      <c r="N881" s="1">
        <f>Input!L881</f>
        <v>0</v>
      </c>
      <c r="O881" s="1">
        <f>Input!M881</f>
        <v>0</v>
      </c>
      <c r="P881" s="1">
        <f>Input!N881</f>
        <v>0</v>
      </c>
      <c r="Q881" s="1">
        <f>Input!O881</f>
        <v>0</v>
      </c>
      <c r="R881">
        <f>Input!P881</f>
        <v>0</v>
      </c>
      <c r="S881" s="1">
        <f>Input!Q881</f>
        <v>0</v>
      </c>
      <c r="T881" s="1">
        <f>Input!R881</f>
        <v>0</v>
      </c>
    </row>
    <row r="882" spans="1:20" x14ac:dyDescent="0.45">
      <c r="A882">
        <f t="shared" si="27"/>
        <v>0</v>
      </c>
      <c r="B882">
        <f t="shared" si="28"/>
        <v>0</v>
      </c>
      <c r="C882">
        <f>Input!A882</f>
        <v>0</v>
      </c>
      <c r="D882">
        <f>Input!B882</f>
        <v>0</v>
      </c>
      <c r="E882">
        <f>Input!C882</f>
        <v>0</v>
      </c>
      <c r="F882">
        <f>Input!D882</f>
        <v>0</v>
      </c>
      <c r="G882">
        <f>Input!E882</f>
        <v>0</v>
      </c>
      <c r="H882">
        <f>Input!F882</f>
        <v>0</v>
      </c>
      <c r="I882">
        <f>Input!G882</f>
        <v>0</v>
      </c>
      <c r="J882">
        <f>Input!H882</f>
        <v>0</v>
      </c>
      <c r="K882">
        <f>Input!I882</f>
        <v>0</v>
      </c>
      <c r="L882">
        <f>Input!J882</f>
        <v>0</v>
      </c>
      <c r="M882">
        <f>Input!K882</f>
        <v>0</v>
      </c>
      <c r="N882" s="1">
        <f>Input!L882</f>
        <v>0</v>
      </c>
      <c r="O882" s="1">
        <f>Input!M882</f>
        <v>0</v>
      </c>
      <c r="P882" s="1">
        <f>Input!N882</f>
        <v>0</v>
      </c>
      <c r="Q882" s="1">
        <f>Input!O882</f>
        <v>0</v>
      </c>
      <c r="R882">
        <f>Input!P882</f>
        <v>0</v>
      </c>
      <c r="S882" s="1">
        <f>Input!Q882</f>
        <v>0</v>
      </c>
      <c r="T882" s="1">
        <f>Input!R882</f>
        <v>0</v>
      </c>
    </row>
    <row r="883" spans="1:20" x14ac:dyDescent="0.45">
      <c r="A883">
        <f t="shared" si="27"/>
        <v>0</v>
      </c>
      <c r="B883">
        <f t="shared" si="28"/>
        <v>0</v>
      </c>
      <c r="C883">
        <f>Input!A883</f>
        <v>0</v>
      </c>
      <c r="D883">
        <f>Input!B883</f>
        <v>0</v>
      </c>
      <c r="E883">
        <f>Input!C883</f>
        <v>0</v>
      </c>
      <c r="F883">
        <f>Input!D883</f>
        <v>0</v>
      </c>
      <c r="G883">
        <f>Input!E883</f>
        <v>0</v>
      </c>
      <c r="H883">
        <f>Input!F883</f>
        <v>0</v>
      </c>
      <c r="I883">
        <f>Input!G883</f>
        <v>0</v>
      </c>
      <c r="J883">
        <f>Input!H883</f>
        <v>0</v>
      </c>
      <c r="K883">
        <f>Input!I883</f>
        <v>0</v>
      </c>
      <c r="L883">
        <f>Input!J883</f>
        <v>0</v>
      </c>
      <c r="M883">
        <f>Input!K883</f>
        <v>0</v>
      </c>
      <c r="N883" s="1">
        <f>Input!L883</f>
        <v>0</v>
      </c>
      <c r="O883" s="1">
        <f>Input!M883</f>
        <v>0</v>
      </c>
      <c r="P883" s="1">
        <f>Input!N883</f>
        <v>0</v>
      </c>
      <c r="Q883" s="1">
        <f>Input!O883</f>
        <v>0</v>
      </c>
      <c r="R883">
        <f>Input!P883</f>
        <v>0</v>
      </c>
      <c r="S883" s="1">
        <f>Input!Q883</f>
        <v>0</v>
      </c>
      <c r="T883" s="1">
        <f>Input!R883</f>
        <v>0</v>
      </c>
    </row>
    <row r="884" spans="1:20" x14ac:dyDescent="0.45">
      <c r="A884">
        <f t="shared" si="27"/>
        <v>0</v>
      </c>
      <c r="B884">
        <f t="shared" si="28"/>
        <v>0</v>
      </c>
      <c r="C884">
        <f>Input!A884</f>
        <v>0</v>
      </c>
      <c r="D884">
        <f>Input!B884</f>
        <v>0</v>
      </c>
      <c r="E884">
        <f>Input!C884</f>
        <v>0</v>
      </c>
      <c r="F884">
        <f>Input!D884</f>
        <v>0</v>
      </c>
      <c r="G884">
        <f>Input!E884</f>
        <v>0</v>
      </c>
      <c r="H884">
        <f>Input!F884</f>
        <v>0</v>
      </c>
      <c r="I884">
        <f>Input!G884</f>
        <v>0</v>
      </c>
      <c r="J884">
        <f>Input!H884</f>
        <v>0</v>
      </c>
      <c r="K884">
        <f>Input!I884</f>
        <v>0</v>
      </c>
      <c r="L884">
        <f>Input!J884</f>
        <v>0</v>
      </c>
      <c r="M884">
        <f>Input!K884</f>
        <v>0</v>
      </c>
      <c r="N884" s="1">
        <f>Input!L884</f>
        <v>0</v>
      </c>
      <c r="O884" s="1">
        <f>Input!M884</f>
        <v>0</v>
      </c>
      <c r="P884" s="1">
        <f>Input!N884</f>
        <v>0</v>
      </c>
      <c r="Q884" s="1">
        <f>Input!O884</f>
        <v>0</v>
      </c>
      <c r="R884">
        <f>Input!P884</f>
        <v>0</v>
      </c>
      <c r="S884" s="1">
        <f>Input!Q884</f>
        <v>0</v>
      </c>
      <c r="T884" s="1">
        <f>Input!R884</f>
        <v>0</v>
      </c>
    </row>
    <row r="885" spans="1:20" x14ac:dyDescent="0.45">
      <c r="A885">
        <f t="shared" si="27"/>
        <v>0</v>
      </c>
      <c r="B885">
        <f t="shared" si="28"/>
        <v>0</v>
      </c>
      <c r="C885">
        <f>Input!A885</f>
        <v>0</v>
      </c>
      <c r="D885">
        <f>Input!B885</f>
        <v>0</v>
      </c>
      <c r="E885">
        <f>Input!C885</f>
        <v>0</v>
      </c>
      <c r="F885">
        <f>Input!D885</f>
        <v>0</v>
      </c>
      <c r="G885">
        <f>Input!E885</f>
        <v>0</v>
      </c>
      <c r="H885">
        <f>Input!F885</f>
        <v>0</v>
      </c>
      <c r="I885">
        <f>Input!G885</f>
        <v>0</v>
      </c>
      <c r="J885">
        <f>Input!H885</f>
        <v>0</v>
      </c>
      <c r="K885">
        <f>Input!I885</f>
        <v>0</v>
      </c>
      <c r="L885">
        <f>Input!J885</f>
        <v>0</v>
      </c>
      <c r="M885">
        <f>Input!K885</f>
        <v>0</v>
      </c>
      <c r="N885" s="1">
        <f>Input!L885</f>
        <v>0</v>
      </c>
      <c r="O885" s="1">
        <f>Input!M885</f>
        <v>0</v>
      </c>
      <c r="P885" s="1">
        <f>Input!N885</f>
        <v>0</v>
      </c>
      <c r="Q885" s="1">
        <f>Input!O885</f>
        <v>0</v>
      </c>
      <c r="R885">
        <f>Input!P885</f>
        <v>0</v>
      </c>
      <c r="S885" s="1">
        <f>Input!Q885</f>
        <v>0</v>
      </c>
      <c r="T885" s="1">
        <f>Input!R885</f>
        <v>0</v>
      </c>
    </row>
    <row r="886" spans="1:20" x14ac:dyDescent="0.45">
      <c r="A886">
        <f t="shared" si="27"/>
        <v>0</v>
      </c>
      <c r="B886">
        <f t="shared" si="28"/>
        <v>0</v>
      </c>
      <c r="C886">
        <f>Input!A886</f>
        <v>0</v>
      </c>
      <c r="D886">
        <f>Input!B886</f>
        <v>0</v>
      </c>
      <c r="E886">
        <f>Input!C886</f>
        <v>0</v>
      </c>
      <c r="F886">
        <f>Input!D886</f>
        <v>0</v>
      </c>
      <c r="G886">
        <f>Input!E886</f>
        <v>0</v>
      </c>
      <c r="H886">
        <f>Input!F886</f>
        <v>0</v>
      </c>
      <c r="I886">
        <f>Input!G886</f>
        <v>0</v>
      </c>
      <c r="J886">
        <f>Input!H886</f>
        <v>0</v>
      </c>
      <c r="K886">
        <f>Input!I886</f>
        <v>0</v>
      </c>
      <c r="L886">
        <f>Input!J886</f>
        <v>0</v>
      </c>
      <c r="M886">
        <f>Input!K886</f>
        <v>0</v>
      </c>
      <c r="N886" s="1">
        <f>Input!L886</f>
        <v>0</v>
      </c>
      <c r="O886" s="1">
        <f>Input!M886</f>
        <v>0</v>
      </c>
      <c r="P886" s="1">
        <f>Input!N886</f>
        <v>0</v>
      </c>
      <c r="Q886" s="1">
        <f>Input!O886</f>
        <v>0</v>
      </c>
      <c r="R886">
        <f>Input!P886</f>
        <v>0</v>
      </c>
      <c r="S886" s="1">
        <f>Input!Q886</f>
        <v>0</v>
      </c>
      <c r="T886" s="1">
        <f>Input!R886</f>
        <v>0</v>
      </c>
    </row>
    <row r="887" spans="1:20" x14ac:dyDescent="0.45">
      <c r="A887">
        <f t="shared" si="27"/>
        <v>0</v>
      </c>
      <c r="B887">
        <f t="shared" si="28"/>
        <v>0</v>
      </c>
      <c r="C887">
        <f>Input!A887</f>
        <v>0</v>
      </c>
      <c r="D887">
        <f>Input!B887</f>
        <v>0</v>
      </c>
      <c r="E887">
        <f>Input!C887</f>
        <v>0</v>
      </c>
      <c r="F887">
        <f>Input!D887</f>
        <v>0</v>
      </c>
      <c r="G887">
        <f>Input!E887</f>
        <v>0</v>
      </c>
      <c r="H887">
        <f>Input!F887</f>
        <v>0</v>
      </c>
      <c r="I887">
        <f>Input!G887</f>
        <v>0</v>
      </c>
      <c r="J887">
        <f>Input!H887</f>
        <v>0</v>
      </c>
      <c r="K887">
        <f>Input!I887</f>
        <v>0</v>
      </c>
      <c r="L887">
        <f>Input!J887</f>
        <v>0</v>
      </c>
      <c r="M887">
        <f>Input!K887</f>
        <v>0</v>
      </c>
      <c r="N887" s="1">
        <f>Input!L887</f>
        <v>0</v>
      </c>
      <c r="O887" s="1">
        <f>Input!M887</f>
        <v>0</v>
      </c>
      <c r="P887" s="1">
        <f>Input!N887</f>
        <v>0</v>
      </c>
      <c r="Q887" s="1">
        <f>Input!O887</f>
        <v>0</v>
      </c>
      <c r="R887">
        <f>Input!P887</f>
        <v>0</v>
      </c>
      <c r="S887" s="1">
        <f>Input!Q887</f>
        <v>0</v>
      </c>
      <c r="T887" s="1">
        <f>Input!R887</f>
        <v>0</v>
      </c>
    </row>
    <row r="888" spans="1:20" x14ac:dyDescent="0.45">
      <c r="A888">
        <f t="shared" si="27"/>
        <v>0</v>
      </c>
      <c r="B888">
        <f t="shared" si="28"/>
        <v>0</v>
      </c>
      <c r="C888">
        <f>Input!A888</f>
        <v>0</v>
      </c>
      <c r="D888">
        <f>Input!B888</f>
        <v>0</v>
      </c>
      <c r="E888">
        <f>Input!C888</f>
        <v>0</v>
      </c>
      <c r="F888">
        <f>Input!D888</f>
        <v>0</v>
      </c>
      <c r="G888">
        <f>Input!E888</f>
        <v>0</v>
      </c>
      <c r="H888">
        <f>Input!F888</f>
        <v>0</v>
      </c>
      <c r="I888">
        <f>Input!G888</f>
        <v>0</v>
      </c>
      <c r="J888">
        <f>Input!H888</f>
        <v>0</v>
      </c>
      <c r="K888">
        <f>Input!I888</f>
        <v>0</v>
      </c>
      <c r="L888">
        <f>Input!J888</f>
        <v>0</v>
      </c>
      <c r="M888">
        <f>Input!K888</f>
        <v>0</v>
      </c>
      <c r="N888" s="1">
        <f>Input!L888</f>
        <v>0</v>
      </c>
      <c r="O888" s="1">
        <f>Input!M888</f>
        <v>0</v>
      </c>
      <c r="P888" s="1">
        <f>Input!N888</f>
        <v>0</v>
      </c>
      <c r="Q888" s="1">
        <f>Input!O888</f>
        <v>0</v>
      </c>
      <c r="R888">
        <f>Input!P888</f>
        <v>0</v>
      </c>
      <c r="S888" s="1">
        <f>Input!Q888</f>
        <v>0</v>
      </c>
      <c r="T888" s="1">
        <f>Input!R888</f>
        <v>0</v>
      </c>
    </row>
    <row r="889" spans="1:20" x14ac:dyDescent="0.45">
      <c r="A889">
        <f t="shared" si="27"/>
        <v>0</v>
      </c>
      <c r="B889">
        <f t="shared" si="28"/>
        <v>0</v>
      </c>
      <c r="C889">
        <f>Input!A889</f>
        <v>0</v>
      </c>
      <c r="D889">
        <f>Input!B889</f>
        <v>0</v>
      </c>
      <c r="E889">
        <f>Input!C889</f>
        <v>0</v>
      </c>
      <c r="F889">
        <f>Input!D889</f>
        <v>0</v>
      </c>
      <c r="G889">
        <f>Input!E889</f>
        <v>0</v>
      </c>
      <c r="H889">
        <f>Input!F889</f>
        <v>0</v>
      </c>
      <c r="I889">
        <f>Input!G889</f>
        <v>0</v>
      </c>
      <c r="J889">
        <f>Input!H889</f>
        <v>0</v>
      </c>
      <c r="K889">
        <f>Input!I889</f>
        <v>0</v>
      </c>
      <c r="L889">
        <f>Input!J889</f>
        <v>0</v>
      </c>
      <c r="M889">
        <f>Input!K889</f>
        <v>0</v>
      </c>
      <c r="N889" s="1">
        <f>Input!L889</f>
        <v>0</v>
      </c>
      <c r="O889" s="1">
        <f>Input!M889</f>
        <v>0</v>
      </c>
      <c r="P889" s="1">
        <f>Input!N889</f>
        <v>0</v>
      </c>
      <c r="Q889" s="1">
        <f>Input!O889</f>
        <v>0</v>
      </c>
      <c r="R889">
        <f>Input!P889</f>
        <v>0</v>
      </c>
      <c r="S889" s="1">
        <f>Input!Q889</f>
        <v>0</v>
      </c>
      <c r="T889" s="1">
        <f>Input!R889</f>
        <v>0</v>
      </c>
    </row>
    <row r="890" spans="1:20" x14ac:dyDescent="0.45">
      <c r="A890">
        <f t="shared" si="27"/>
        <v>0</v>
      </c>
      <c r="B890">
        <f t="shared" si="28"/>
        <v>0</v>
      </c>
      <c r="C890">
        <f>Input!A890</f>
        <v>0</v>
      </c>
      <c r="D890">
        <f>Input!B890</f>
        <v>0</v>
      </c>
      <c r="E890">
        <f>Input!C890</f>
        <v>0</v>
      </c>
      <c r="F890">
        <f>Input!D890</f>
        <v>0</v>
      </c>
      <c r="G890">
        <f>Input!E890</f>
        <v>0</v>
      </c>
      <c r="H890">
        <f>Input!F890</f>
        <v>0</v>
      </c>
      <c r="I890">
        <f>Input!G890</f>
        <v>0</v>
      </c>
      <c r="J890">
        <f>Input!H890</f>
        <v>0</v>
      </c>
      <c r="K890">
        <f>Input!I890</f>
        <v>0</v>
      </c>
      <c r="L890">
        <f>Input!J890</f>
        <v>0</v>
      </c>
      <c r="M890">
        <f>Input!K890</f>
        <v>0</v>
      </c>
      <c r="N890" s="1">
        <f>Input!L890</f>
        <v>0</v>
      </c>
      <c r="O890" s="1">
        <f>Input!M890</f>
        <v>0</v>
      </c>
      <c r="P890" s="1">
        <f>Input!N890</f>
        <v>0</v>
      </c>
      <c r="Q890" s="1">
        <f>Input!O890</f>
        <v>0</v>
      </c>
      <c r="R890">
        <f>Input!P890</f>
        <v>0</v>
      </c>
      <c r="S890" s="1">
        <f>Input!Q890</f>
        <v>0</v>
      </c>
      <c r="T890" s="1">
        <f>Input!R890</f>
        <v>0</v>
      </c>
    </row>
    <row r="891" spans="1:20" x14ac:dyDescent="0.45">
      <c r="A891">
        <f t="shared" si="27"/>
        <v>0</v>
      </c>
      <c r="B891">
        <f t="shared" si="28"/>
        <v>0</v>
      </c>
      <c r="C891">
        <f>Input!A891</f>
        <v>0</v>
      </c>
      <c r="D891">
        <f>Input!B891</f>
        <v>0</v>
      </c>
      <c r="E891">
        <f>Input!C891</f>
        <v>0</v>
      </c>
      <c r="F891">
        <f>Input!D891</f>
        <v>0</v>
      </c>
      <c r="G891">
        <f>Input!E891</f>
        <v>0</v>
      </c>
      <c r="H891">
        <f>Input!F891</f>
        <v>0</v>
      </c>
      <c r="I891">
        <f>Input!G891</f>
        <v>0</v>
      </c>
      <c r="J891">
        <f>Input!H891</f>
        <v>0</v>
      </c>
      <c r="K891">
        <f>Input!I891</f>
        <v>0</v>
      </c>
      <c r="L891">
        <f>Input!J891</f>
        <v>0</v>
      </c>
      <c r="M891">
        <f>Input!K891</f>
        <v>0</v>
      </c>
      <c r="N891" s="1">
        <f>Input!L891</f>
        <v>0</v>
      </c>
      <c r="O891" s="1">
        <f>Input!M891</f>
        <v>0</v>
      </c>
      <c r="P891" s="1">
        <f>Input!N891</f>
        <v>0</v>
      </c>
      <c r="Q891" s="1">
        <f>Input!O891</f>
        <v>0</v>
      </c>
      <c r="R891">
        <f>Input!P891</f>
        <v>0</v>
      </c>
      <c r="S891" s="1">
        <f>Input!Q891</f>
        <v>0</v>
      </c>
      <c r="T891" s="1">
        <f>Input!R891</f>
        <v>0</v>
      </c>
    </row>
    <row r="892" spans="1:20" x14ac:dyDescent="0.45">
      <c r="A892">
        <f t="shared" si="27"/>
        <v>0</v>
      </c>
      <c r="B892">
        <f t="shared" si="28"/>
        <v>0</v>
      </c>
      <c r="C892">
        <f>Input!A892</f>
        <v>0</v>
      </c>
      <c r="D892">
        <f>Input!B892</f>
        <v>0</v>
      </c>
      <c r="E892">
        <f>Input!C892</f>
        <v>0</v>
      </c>
      <c r="F892">
        <f>Input!D892</f>
        <v>0</v>
      </c>
      <c r="G892">
        <f>Input!E892</f>
        <v>0</v>
      </c>
      <c r="H892">
        <f>Input!F892</f>
        <v>0</v>
      </c>
      <c r="I892">
        <f>Input!G892</f>
        <v>0</v>
      </c>
      <c r="J892">
        <f>Input!H892</f>
        <v>0</v>
      </c>
      <c r="K892">
        <f>Input!I892</f>
        <v>0</v>
      </c>
      <c r="L892">
        <f>Input!J892</f>
        <v>0</v>
      </c>
      <c r="M892">
        <f>Input!K892</f>
        <v>0</v>
      </c>
      <c r="N892" s="1">
        <f>Input!L892</f>
        <v>0</v>
      </c>
      <c r="O892" s="1">
        <f>Input!M892</f>
        <v>0</v>
      </c>
      <c r="P892" s="1">
        <f>Input!N892</f>
        <v>0</v>
      </c>
      <c r="Q892" s="1">
        <f>Input!O892</f>
        <v>0</v>
      </c>
      <c r="R892">
        <f>Input!P892</f>
        <v>0</v>
      </c>
      <c r="S892" s="1">
        <f>Input!Q892</f>
        <v>0</v>
      </c>
      <c r="T892" s="1">
        <f>Input!R892</f>
        <v>0</v>
      </c>
    </row>
    <row r="893" spans="1:20" x14ac:dyDescent="0.45">
      <c r="A893">
        <f t="shared" si="27"/>
        <v>0</v>
      </c>
      <c r="B893">
        <f t="shared" si="28"/>
        <v>0</v>
      </c>
      <c r="C893">
        <f>Input!A893</f>
        <v>0</v>
      </c>
      <c r="D893">
        <f>Input!B893</f>
        <v>0</v>
      </c>
      <c r="E893">
        <f>Input!C893</f>
        <v>0</v>
      </c>
      <c r="F893">
        <f>Input!D893</f>
        <v>0</v>
      </c>
      <c r="G893">
        <f>Input!E893</f>
        <v>0</v>
      </c>
      <c r="H893">
        <f>Input!F893</f>
        <v>0</v>
      </c>
      <c r="I893">
        <f>Input!G893</f>
        <v>0</v>
      </c>
      <c r="J893">
        <f>Input!H893</f>
        <v>0</v>
      </c>
      <c r="K893">
        <f>Input!I893</f>
        <v>0</v>
      </c>
      <c r="L893">
        <f>Input!J893</f>
        <v>0</v>
      </c>
      <c r="M893">
        <f>Input!K893</f>
        <v>0</v>
      </c>
      <c r="N893" s="1">
        <f>Input!L893</f>
        <v>0</v>
      </c>
      <c r="O893" s="1">
        <f>Input!M893</f>
        <v>0</v>
      </c>
      <c r="P893" s="1">
        <f>Input!N893</f>
        <v>0</v>
      </c>
      <c r="Q893" s="1">
        <f>Input!O893</f>
        <v>0</v>
      </c>
      <c r="R893">
        <f>Input!P893</f>
        <v>0</v>
      </c>
      <c r="S893" s="1">
        <f>Input!Q893</f>
        <v>0</v>
      </c>
      <c r="T893" s="1">
        <f>Input!R893</f>
        <v>0</v>
      </c>
    </row>
    <row r="894" spans="1:20" x14ac:dyDescent="0.45">
      <c r="A894">
        <f t="shared" si="27"/>
        <v>0</v>
      </c>
      <c r="B894">
        <f t="shared" si="28"/>
        <v>0</v>
      </c>
      <c r="C894">
        <f>Input!A894</f>
        <v>0</v>
      </c>
      <c r="D894">
        <f>Input!B894</f>
        <v>0</v>
      </c>
      <c r="E894">
        <f>Input!C894</f>
        <v>0</v>
      </c>
      <c r="F894">
        <f>Input!D894</f>
        <v>0</v>
      </c>
      <c r="G894">
        <f>Input!E894</f>
        <v>0</v>
      </c>
      <c r="H894">
        <f>Input!F894</f>
        <v>0</v>
      </c>
      <c r="I894">
        <f>Input!G894</f>
        <v>0</v>
      </c>
      <c r="J894">
        <f>Input!H894</f>
        <v>0</v>
      </c>
      <c r="K894">
        <f>Input!I894</f>
        <v>0</v>
      </c>
      <c r="L894">
        <f>Input!J894</f>
        <v>0</v>
      </c>
      <c r="M894">
        <f>Input!K894</f>
        <v>0</v>
      </c>
      <c r="N894" s="1">
        <f>Input!L894</f>
        <v>0</v>
      </c>
      <c r="O894" s="1">
        <f>Input!M894</f>
        <v>0</v>
      </c>
      <c r="P894" s="1">
        <f>Input!N894</f>
        <v>0</v>
      </c>
      <c r="Q894" s="1">
        <f>Input!O894</f>
        <v>0</v>
      </c>
      <c r="R894">
        <f>Input!P894</f>
        <v>0</v>
      </c>
      <c r="S894" s="1">
        <f>Input!Q894</f>
        <v>0</v>
      </c>
      <c r="T894" s="1">
        <f>Input!R894</f>
        <v>0</v>
      </c>
    </row>
    <row r="895" spans="1:20" x14ac:dyDescent="0.45">
      <c r="A895">
        <f t="shared" si="27"/>
        <v>0</v>
      </c>
      <c r="B895">
        <f t="shared" si="28"/>
        <v>0</v>
      </c>
      <c r="C895">
        <f>Input!A895</f>
        <v>0</v>
      </c>
      <c r="D895">
        <f>Input!B895</f>
        <v>0</v>
      </c>
      <c r="E895">
        <f>Input!C895</f>
        <v>0</v>
      </c>
      <c r="F895">
        <f>Input!D895</f>
        <v>0</v>
      </c>
      <c r="G895">
        <f>Input!E895</f>
        <v>0</v>
      </c>
      <c r="H895">
        <f>Input!F895</f>
        <v>0</v>
      </c>
      <c r="I895">
        <f>Input!G895</f>
        <v>0</v>
      </c>
      <c r="J895">
        <f>Input!H895</f>
        <v>0</v>
      </c>
      <c r="K895">
        <f>Input!I895</f>
        <v>0</v>
      </c>
      <c r="L895">
        <f>Input!J895</f>
        <v>0</v>
      </c>
      <c r="M895">
        <f>Input!K895</f>
        <v>0</v>
      </c>
      <c r="N895" s="1">
        <f>Input!L895</f>
        <v>0</v>
      </c>
      <c r="O895" s="1">
        <f>Input!M895</f>
        <v>0</v>
      </c>
      <c r="P895" s="1">
        <f>Input!N895</f>
        <v>0</v>
      </c>
      <c r="Q895" s="1">
        <f>Input!O895</f>
        <v>0</v>
      </c>
      <c r="R895">
        <f>Input!P895</f>
        <v>0</v>
      </c>
      <c r="S895" s="1">
        <f>Input!Q895</f>
        <v>0</v>
      </c>
      <c r="T895" s="1">
        <f>Input!R895</f>
        <v>0</v>
      </c>
    </row>
    <row r="896" spans="1:20" x14ac:dyDescent="0.45">
      <c r="A896">
        <f t="shared" si="27"/>
        <v>0</v>
      </c>
      <c r="B896">
        <f t="shared" si="28"/>
        <v>0</v>
      </c>
      <c r="C896">
        <f>Input!A896</f>
        <v>0</v>
      </c>
      <c r="D896">
        <f>Input!B896</f>
        <v>0</v>
      </c>
      <c r="E896">
        <f>Input!C896</f>
        <v>0</v>
      </c>
      <c r="F896">
        <f>Input!D896</f>
        <v>0</v>
      </c>
      <c r="G896">
        <f>Input!E896</f>
        <v>0</v>
      </c>
      <c r="H896">
        <f>Input!F896</f>
        <v>0</v>
      </c>
      <c r="I896">
        <f>Input!G896</f>
        <v>0</v>
      </c>
      <c r="J896">
        <f>Input!H896</f>
        <v>0</v>
      </c>
      <c r="K896">
        <f>Input!I896</f>
        <v>0</v>
      </c>
      <c r="L896">
        <f>Input!J896</f>
        <v>0</v>
      </c>
      <c r="M896">
        <f>Input!K896</f>
        <v>0</v>
      </c>
      <c r="N896" s="1">
        <f>Input!L896</f>
        <v>0</v>
      </c>
      <c r="O896" s="1">
        <f>Input!M896</f>
        <v>0</v>
      </c>
      <c r="P896" s="1">
        <f>Input!N896</f>
        <v>0</v>
      </c>
      <c r="Q896" s="1">
        <f>Input!O896</f>
        <v>0</v>
      </c>
      <c r="R896">
        <f>Input!P896</f>
        <v>0</v>
      </c>
      <c r="S896" s="1">
        <f>Input!Q896</f>
        <v>0</v>
      </c>
      <c r="T896" s="1">
        <f>Input!R896</f>
        <v>0</v>
      </c>
    </row>
    <row r="897" spans="1:20" x14ac:dyDescent="0.45">
      <c r="A897">
        <f t="shared" si="27"/>
        <v>0</v>
      </c>
      <c r="B897">
        <f t="shared" si="28"/>
        <v>0</v>
      </c>
      <c r="C897">
        <f>Input!A897</f>
        <v>0</v>
      </c>
      <c r="D897">
        <f>Input!B897</f>
        <v>0</v>
      </c>
      <c r="E897">
        <f>Input!C897</f>
        <v>0</v>
      </c>
      <c r="F897">
        <f>Input!D897</f>
        <v>0</v>
      </c>
      <c r="G897">
        <f>Input!E897</f>
        <v>0</v>
      </c>
      <c r="H897">
        <f>Input!F897</f>
        <v>0</v>
      </c>
      <c r="I897">
        <f>Input!G897</f>
        <v>0</v>
      </c>
      <c r="J897">
        <f>Input!H897</f>
        <v>0</v>
      </c>
      <c r="K897">
        <f>Input!I897</f>
        <v>0</v>
      </c>
      <c r="L897">
        <f>Input!J897</f>
        <v>0</v>
      </c>
      <c r="M897">
        <f>Input!K897</f>
        <v>0</v>
      </c>
      <c r="N897" s="1">
        <f>Input!L897</f>
        <v>0</v>
      </c>
      <c r="O897" s="1">
        <f>Input!M897</f>
        <v>0</v>
      </c>
      <c r="P897" s="1">
        <f>Input!N897</f>
        <v>0</v>
      </c>
      <c r="Q897" s="1">
        <f>Input!O897</f>
        <v>0</v>
      </c>
      <c r="R897">
        <f>Input!P897</f>
        <v>0</v>
      </c>
      <c r="S897" s="1">
        <f>Input!Q897</f>
        <v>0</v>
      </c>
      <c r="T897" s="1">
        <f>Input!R897</f>
        <v>0</v>
      </c>
    </row>
    <row r="898" spans="1:20" x14ac:dyDescent="0.45">
      <c r="A898">
        <f t="shared" si="27"/>
        <v>0</v>
      </c>
      <c r="B898">
        <f t="shared" si="28"/>
        <v>0</v>
      </c>
      <c r="C898">
        <f>Input!A898</f>
        <v>0</v>
      </c>
      <c r="D898">
        <f>Input!B898</f>
        <v>0</v>
      </c>
      <c r="E898">
        <f>Input!C898</f>
        <v>0</v>
      </c>
      <c r="F898">
        <f>Input!D898</f>
        <v>0</v>
      </c>
      <c r="G898">
        <f>Input!E898</f>
        <v>0</v>
      </c>
      <c r="H898">
        <f>Input!F898</f>
        <v>0</v>
      </c>
      <c r="I898">
        <f>Input!G898</f>
        <v>0</v>
      </c>
      <c r="J898">
        <f>Input!H898</f>
        <v>0</v>
      </c>
      <c r="K898">
        <f>Input!I898</f>
        <v>0</v>
      </c>
      <c r="L898">
        <f>Input!J898</f>
        <v>0</v>
      </c>
      <c r="M898">
        <f>Input!K898</f>
        <v>0</v>
      </c>
      <c r="N898" s="1">
        <f>Input!L898</f>
        <v>0</v>
      </c>
      <c r="O898" s="1">
        <f>Input!M898</f>
        <v>0</v>
      </c>
      <c r="P898" s="1">
        <f>Input!N898</f>
        <v>0</v>
      </c>
      <c r="Q898" s="1">
        <f>Input!O898</f>
        <v>0</v>
      </c>
      <c r="R898">
        <f>Input!P898</f>
        <v>0</v>
      </c>
      <c r="S898" s="1">
        <f>Input!Q898</f>
        <v>0</v>
      </c>
      <c r="T898" s="1">
        <f>Input!R898</f>
        <v>0</v>
      </c>
    </row>
    <row r="899" spans="1:20" x14ac:dyDescent="0.45">
      <c r="A899">
        <f t="shared" ref="A899:A962" si="29">D899*100+C899</f>
        <v>0</v>
      </c>
      <c r="B899">
        <f t="shared" si="28"/>
        <v>0</v>
      </c>
      <c r="C899">
        <f>Input!A899</f>
        <v>0</v>
      </c>
      <c r="D899">
        <f>Input!B899</f>
        <v>0</v>
      </c>
      <c r="E899">
        <f>Input!C899</f>
        <v>0</v>
      </c>
      <c r="F899">
        <f>Input!D899</f>
        <v>0</v>
      </c>
      <c r="G899">
        <f>Input!E899</f>
        <v>0</v>
      </c>
      <c r="H899">
        <f>Input!F899</f>
        <v>0</v>
      </c>
      <c r="I899">
        <f>Input!G899</f>
        <v>0</v>
      </c>
      <c r="J899">
        <f>Input!H899</f>
        <v>0</v>
      </c>
      <c r="K899">
        <f>Input!I899</f>
        <v>0</v>
      </c>
      <c r="L899">
        <f>Input!J899</f>
        <v>0</v>
      </c>
      <c r="M899">
        <f>Input!K899</f>
        <v>0</v>
      </c>
      <c r="N899" s="1">
        <f>Input!L899</f>
        <v>0</v>
      </c>
      <c r="O899" s="1">
        <f>Input!M899</f>
        <v>0</v>
      </c>
      <c r="P899" s="1">
        <f>Input!N899</f>
        <v>0</v>
      </c>
      <c r="Q899" s="1">
        <f>Input!O899</f>
        <v>0</v>
      </c>
      <c r="R899">
        <f>Input!P899</f>
        <v>0</v>
      </c>
      <c r="S899" s="1">
        <f>Input!Q899</f>
        <v>0</v>
      </c>
      <c r="T899" s="1">
        <f>Input!R899</f>
        <v>0</v>
      </c>
    </row>
    <row r="900" spans="1:20" x14ac:dyDescent="0.45">
      <c r="A900">
        <f t="shared" si="29"/>
        <v>0</v>
      </c>
      <c r="B900">
        <f t="shared" si="28"/>
        <v>0</v>
      </c>
      <c r="C900">
        <f>Input!A900</f>
        <v>0</v>
      </c>
      <c r="D900">
        <f>Input!B900</f>
        <v>0</v>
      </c>
      <c r="E900">
        <f>Input!C900</f>
        <v>0</v>
      </c>
      <c r="F900">
        <f>Input!D900</f>
        <v>0</v>
      </c>
      <c r="G900">
        <f>Input!E900</f>
        <v>0</v>
      </c>
      <c r="H900">
        <f>Input!F900</f>
        <v>0</v>
      </c>
      <c r="I900">
        <f>Input!G900</f>
        <v>0</v>
      </c>
      <c r="J900">
        <f>Input!H900</f>
        <v>0</v>
      </c>
      <c r="K900">
        <f>Input!I900</f>
        <v>0</v>
      </c>
      <c r="L900">
        <f>Input!J900</f>
        <v>0</v>
      </c>
      <c r="M900">
        <f>Input!K900</f>
        <v>0</v>
      </c>
      <c r="N900" s="1">
        <f>Input!L900</f>
        <v>0</v>
      </c>
      <c r="O900" s="1">
        <f>Input!M900</f>
        <v>0</v>
      </c>
      <c r="P900" s="1">
        <f>Input!N900</f>
        <v>0</v>
      </c>
      <c r="Q900" s="1">
        <f>Input!O900</f>
        <v>0</v>
      </c>
      <c r="R900">
        <f>Input!P900</f>
        <v>0</v>
      </c>
      <c r="S900" s="1">
        <f>Input!Q900</f>
        <v>0</v>
      </c>
      <c r="T900" s="1">
        <f>Input!R900</f>
        <v>0</v>
      </c>
    </row>
    <row r="901" spans="1:20" x14ac:dyDescent="0.45">
      <c r="A901">
        <f t="shared" si="29"/>
        <v>0</v>
      </c>
      <c r="B901">
        <f t="shared" si="28"/>
        <v>0</v>
      </c>
      <c r="C901">
        <f>Input!A901</f>
        <v>0</v>
      </c>
      <c r="D901">
        <f>Input!B901</f>
        <v>0</v>
      </c>
      <c r="E901">
        <f>Input!C901</f>
        <v>0</v>
      </c>
      <c r="F901">
        <f>Input!D901</f>
        <v>0</v>
      </c>
      <c r="G901">
        <f>Input!E901</f>
        <v>0</v>
      </c>
      <c r="H901">
        <f>Input!F901</f>
        <v>0</v>
      </c>
      <c r="I901">
        <f>Input!G901</f>
        <v>0</v>
      </c>
      <c r="J901">
        <f>Input!H901</f>
        <v>0</v>
      </c>
      <c r="K901">
        <f>Input!I901</f>
        <v>0</v>
      </c>
      <c r="L901">
        <f>Input!J901</f>
        <v>0</v>
      </c>
      <c r="M901">
        <f>Input!K901</f>
        <v>0</v>
      </c>
      <c r="N901" s="1">
        <f>Input!L901</f>
        <v>0</v>
      </c>
      <c r="O901" s="1">
        <f>Input!M901</f>
        <v>0</v>
      </c>
      <c r="P901" s="1">
        <f>Input!N901</f>
        <v>0</v>
      </c>
      <c r="Q901" s="1">
        <f>Input!O901</f>
        <v>0</v>
      </c>
      <c r="R901">
        <f>Input!P901</f>
        <v>0</v>
      </c>
      <c r="S901" s="1">
        <f>Input!Q901</f>
        <v>0</v>
      </c>
      <c r="T901" s="1">
        <f>Input!R901</f>
        <v>0</v>
      </c>
    </row>
    <row r="902" spans="1:20" x14ac:dyDescent="0.45">
      <c r="A902">
        <f t="shared" si="29"/>
        <v>0</v>
      </c>
      <c r="B902">
        <f t="shared" si="28"/>
        <v>0</v>
      </c>
      <c r="C902">
        <f>Input!A902</f>
        <v>0</v>
      </c>
      <c r="D902">
        <f>Input!B902</f>
        <v>0</v>
      </c>
      <c r="E902">
        <f>Input!C902</f>
        <v>0</v>
      </c>
      <c r="F902">
        <f>Input!D902</f>
        <v>0</v>
      </c>
      <c r="G902">
        <f>Input!E902</f>
        <v>0</v>
      </c>
      <c r="H902">
        <f>Input!F902</f>
        <v>0</v>
      </c>
      <c r="I902">
        <f>Input!G902</f>
        <v>0</v>
      </c>
      <c r="J902">
        <f>Input!H902</f>
        <v>0</v>
      </c>
      <c r="K902">
        <f>Input!I902</f>
        <v>0</v>
      </c>
      <c r="L902">
        <f>Input!J902</f>
        <v>0</v>
      </c>
      <c r="M902">
        <f>Input!K902</f>
        <v>0</v>
      </c>
      <c r="N902" s="1">
        <f>Input!L902</f>
        <v>0</v>
      </c>
      <c r="O902" s="1">
        <f>Input!M902</f>
        <v>0</v>
      </c>
      <c r="P902" s="1">
        <f>Input!N902</f>
        <v>0</v>
      </c>
      <c r="Q902" s="1">
        <f>Input!O902</f>
        <v>0</v>
      </c>
      <c r="R902">
        <f>Input!P902</f>
        <v>0</v>
      </c>
      <c r="S902" s="1">
        <f>Input!Q902</f>
        <v>0</v>
      </c>
      <c r="T902" s="1">
        <f>Input!R902</f>
        <v>0</v>
      </c>
    </row>
    <row r="903" spans="1:20" x14ac:dyDescent="0.45">
      <c r="A903">
        <f t="shared" si="29"/>
        <v>0</v>
      </c>
      <c r="B903">
        <f t="shared" si="28"/>
        <v>0</v>
      </c>
      <c r="C903">
        <f>Input!A903</f>
        <v>0</v>
      </c>
      <c r="D903">
        <f>Input!B903</f>
        <v>0</v>
      </c>
      <c r="E903">
        <f>Input!C903</f>
        <v>0</v>
      </c>
      <c r="F903">
        <f>Input!D903</f>
        <v>0</v>
      </c>
      <c r="G903">
        <f>Input!E903</f>
        <v>0</v>
      </c>
      <c r="H903">
        <f>Input!F903</f>
        <v>0</v>
      </c>
      <c r="I903">
        <f>Input!G903</f>
        <v>0</v>
      </c>
      <c r="J903">
        <f>Input!H903</f>
        <v>0</v>
      </c>
      <c r="K903">
        <f>Input!I903</f>
        <v>0</v>
      </c>
      <c r="L903">
        <f>Input!J903</f>
        <v>0</v>
      </c>
      <c r="M903">
        <f>Input!K903</f>
        <v>0</v>
      </c>
      <c r="N903" s="1">
        <f>Input!L903</f>
        <v>0</v>
      </c>
      <c r="O903" s="1">
        <f>Input!M903</f>
        <v>0</v>
      </c>
      <c r="P903" s="1">
        <f>Input!N903</f>
        <v>0</v>
      </c>
      <c r="Q903" s="1">
        <f>Input!O903</f>
        <v>0</v>
      </c>
      <c r="R903">
        <f>Input!P903</f>
        <v>0</v>
      </c>
      <c r="S903" s="1">
        <f>Input!Q903</f>
        <v>0</v>
      </c>
      <c r="T903" s="1">
        <f>Input!R903</f>
        <v>0</v>
      </c>
    </row>
    <row r="904" spans="1:20" x14ac:dyDescent="0.45">
      <c r="A904">
        <f t="shared" si="29"/>
        <v>0</v>
      </c>
      <c r="B904">
        <f t="shared" si="28"/>
        <v>0</v>
      </c>
      <c r="C904">
        <f>Input!A904</f>
        <v>0</v>
      </c>
      <c r="D904">
        <f>Input!B904</f>
        <v>0</v>
      </c>
      <c r="E904">
        <f>Input!C904</f>
        <v>0</v>
      </c>
      <c r="F904">
        <f>Input!D904</f>
        <v>0</v>
      </c>
      <c r="G904">
        <f>Input!E904</f>
        <v>0</v>
      </c>
      <c r="H904">
        <f>Input!F904</f>
        <v>0</v>
      </c>
      <c r="I904">
        <f>Input!G904</f>
        <v>0</v>
      </c>
      <c r="J904">
        <f>Input!H904</f>
        <v>0</v>
      </c>
      <c r="K904">
        <f>Input!I904</f>
        <v>0</v>
      </c>
      <c r="L904">
        <f>Input!J904</f>
        <v>0</v>
      </c>
      <c r="M904">
        <f>Input!K904</f>
        <v>0</v>
      </c>
      <c r="N904" s="1">
        <f>Input!L904</f>
        <v>0</v>
      </c>
      <c r="O904" s="1">
        <f>Input!M904</f>
        <v>0</v>
      </c>
      <c r="P904" s="1">
        <f>Input!N904</f>
        <v>0</v>
      </c>
      <c r="Q904" s="1">
        <f>Input!O904</f>
        <v>0</v>
      </c>
      <c r="R904">
        <f>Input!P904</f>
        <v>0</v>
      </c>
      <c r="S904" s="1">
        <f>Input!Q904</f>
        <v>0</v>
      </c>
      <c r="T904" s="1">
        <f>Input!R904</f>
        <v>0</v>
      </c>
    </row>
    <row r="905" spans="1:20" x14ac:dyDescent="0.45">
      <c r="A905">
        <f t="shared" si="29"/>
        <v>0</v>
      </c>
      <c r="B905">
        <f t="shared" si="28"/>
        <v>0</v>
      </c>
      <c r="C905">
        <f>Input!A905</f>
        <v>0</v>
      </c>
      <c r="D905">
        <f>Input!B905</f>
        <v>0</v>
      </c>
      <c r="E905">
        <f>Input!C905</f>
        <v>0</v>
      </c>
      <c r="F905">
        <f>Input!D905</f>
        <v>0</v>
      </c>
      <c r="G905">
        <f>Input!E905</f>
        <v>0</v>
      </c>
      <c r="H905">
        <f>Input!F905</f>
        <v>0</v>
      </c>
      <c r="I905">
        <f>Input!G905</f>
        <v>0</v>
      </c>
      <c r="J905">
        <f>Input!H905</f>
        <v>0</v>
      </c>
      <c r="K905">
        <f>Input!I905</f>
        <v>0</v>
      </c>
      <c r="L905">
        <f>Input!J905</f>
        <v>0</v>
      </c>
      <c r="M905">
        <f>Input!K905</f>
        <v>0</v>
      </c>
      <c r="N905" s="1">
        <f>Input!L905</f>
        <v>0</v>
      </c>
      <c r="O905" s="1">
        <f>Input!M905</f>
        <v>0</v>
      </c>
      <c r="P905" s="1">
        <f>Input!N905</f>
        <v>0</v>
      </c>
      <c r="Q905" s="1">
        <f>Input!O905</f>
        <v>0</v>
      </c>
      <c r="R905">
        <f>Input!P905</f>
        <v>0</v>
      </c>
      <c r="S905" s="1">
        <f>Input!Q905</f>
        <v>0</v>
      </c>
      <c r="T905" s="1">
        <f>Input!R905</f>
        <v>0</v>
      </c>
    </row>
    <row r="906" spans="1:20" x14ac:dyDescent="0.45">
      <c r="A906">
        <f t="shared" si="29"/>
        <v>0</v>
      </c>
      <c r="B906">
        <f t="shared" ref="B906:B969" si="30">IF(E906="Ngrid-LI",1,IF(E906="Ngrid-NY",1,IF(E906="NGrid-Upstate",1,0)))</f>
        <v>0</v>
      </c>
      <c r="C906">
        <f>Input!A906</f>
        <v>0</v>
      </c>
      <c r="D906">
        <f>Input!B906</f>
        <v>0</v>
      </c>
      <c r="E906">
        <f>Input!C906</f>
        <v>0</v>
      </c>
      <c r="F906">
        <f>Input!D906</f>
        <v>0</v>
      </c>
      <c r="G906">
        <f>Input!E906</f>
        <v>0</v>
      </c>
      <c r="H906">
        <f>Input!F906</f>
        <v>0</v>
      </c>
      <c r="I906">
        <f>Input!G906</f>
        <v>0</v>
      </c>
      <c r="J906">
        <f>Input!H906</f>
        <v>0</v>
      </c>
      <c r="K906">
        <f>Input!I906</f>
        <v>0</v>
      </c>
      <c r="L906">
        <f>Input!J906</f>
        <v>0</v>
      </c>
      <c r="M906">
        <f>Input!K906</f>
        <v>0</v>
      </c>
      <c r="N906" s="1">
        <f>Input!L906</f>
        <v>0</v>
      </c>
      <c r="O906" s="1">
        <f>Input!M906</f>
        <v>0</v>
      </c>
      <c r="P906" s="1">
        <f>Input!N906</f>
        <v>0</v>
      </c>
      <c r="Q906" s="1">
        <f>Input!O906</f>
        <v>0</v>
      </c>
      <c r="R906">
        <f>Input!P906</f>
        <v>0</v>
      </c>
      <c r="S906" s="1">
        <f>Input!Q906</f>
        <v>0</v>
      </c>
      <c r="T906" s="1">
        <f>Input!R906</f>
        <v>0</v>
      </c>
    </row>
    <row r="907" spans="1:20" x14ac:dyDescent="0.45">
      <c r="A907">
        <f t="shared" si="29"/>
        <v>0</v>
      </c>
      <c r="B907">
        <f t="shared" si="30"/>
        <v>0</v>
      </c>
      <c r="C907">
        <f>Input!A907</f>
        <v>0</v>
      </c>
      <c r="D907">
        <f>Input!B907</f>
        <v>0</v>
      </c>
      <c r="E907">
        <f>Input!C907</f>
        <v>0</v>
      </c>
      <c r="F907">
        <f>Input!D907</f>
        <v>0</v>
      </c>
      <c r="G907">
        <f>Input!E907</f>
        <v>0</v>
      </c>
      <c r="H907">
        <f>Input!F907</f>
        <v>0</v>
      </c>
      <c r="I907">
        <f>Input!G907</f>
        <v>0</v>
      </c>
      <c r="J907">
        <f>Input!H907</f>
        <v>0</v>
      </c>
      <c r="K907">
        <f>Input!I907</f>
        <v>0</v>
      </c>
      <c r="L907">
        <f>Input!J907</f>
        <v>0</v>
      </c>
      <c r="M907">
        <f>Input!K907</f>
        <v>0</v>
      </c>
      <c r="N907" s="1">
        <f>Input!L907</f>
        <v>0</v>
      </c>
      <c r="O907" s="1">
        <f>Input!M907</f>
        <v>0</v>
      </c>
      <c r="P907" s="1">
        <f>Input!N907</f>
        <v>0</v>
      </c>
      <c r="Q907" s="1">
        <f>Input!O907</f>
        <v>0</v>
      </c>
      <c r="R907">
        <f>Input!P907</f>
        <v>0</v>
      </c>
      <c r="S907" s="1">
        <f>Input!Q907</f>
        <v>0</v>
      </c>
      <c r="T907" s="1">
        <f>Input!R907</f>
        <v>0</v>
      </c>
    </row>
    <row r="908" spans="1:20" x14ac:dyDescent="0.45">
      <c r="A908">
        <f t="shared" si="29"/>
        <v>0</v>
      </c>
      <c r="B908">
        <f t="shared" si="30"/>
        <v>0</v>
      </c>
      <c r="C908">
        <f>Input!A908</f>
        <v>0</v>
      </c>
      <c r="D908">
        <f>Input!B908</f>
        <v>0</v>
      </c>
      <c r="E908">
        <f>Input!C908</f>
        <v>0</v>
      </c>
      <c r="F908">
        <f>Input!D908</f>
        <v>0</v>
      </c>
      <c r="G908">
        <f>Input!E908</f>
        <v>0</v>
      </c>
      <c r="H908">
        <f>Input!F908</f>
        <v>0</v>
      </c>
      <c r="I908">
        <f>Input!G908</f>
        <v>0</v>
      </c>
      <c r="J908">
        <f>Input!H908</f>
        <v>0</v>
      </c>
      <c r="K908">
        <f>Input!I908</f>
        <v>0</v>
      </c>
      <c r="L908">
        <f>Input!J908</f>
        <v>0</v>
      </c>
      <c r="M908">
        <f>Input!K908</f>
        <v>0</v>
      </c>
      <c r="N908" s="1">
        <f>Input!L908</f>
        <v>0</v>
      </c>
      <c r="O908" s="1">
        <f>Input!M908</f>
        <v>0</v>
      </c>
      <c r="P908" s="1">
        <f>Input!N908</f>
        <v>0</v>
      </c>
      <c r="Q908" s="1">
        <f>Input!O908</f>
        <v>0</v>
      </c>
      <c r="R908">
        <f>Input!P908</f>
        <v>0</v>
      </c>
      <c r="S908" s="1">
        <f>Input!Q908</f>
        <v>0</v>
      </c>
      <c r="T908" s="1">
        <f>Input!R908</f>
        <v>0</v>
      </c>
    </row>
    <row r="909" spans="1:20" x14ac:dyDescent="0.45">
      <c r="A909">
        <f t="shared" si="29"/>
        <v>0</v>
      </c>
      <c r="B909">
        <f t="shared" si="30"/>
        <v>0</v>
      </c>
      <c r="C909">
        <f>Input!A909</f>
        <v>0</v>
      </c>
      <c r="D909">
        <f>Input!B909</f>
        <v>0</v>
      </c>
      <c r="E909">
        <f>Input!C909</f>
        <v>0</v>
      </c>
      <c r="F909">
        <f>Input!D909</f>
        <v>0</v>
      </c>
      <c r="G909">
        <f>Input!E909</f>
        <v>0</v>
      </c>
      <c r="H909">
        <f>Input!F909</f>
        <v>0</v>
      </c>
      <c r="I909">
        <f>Input!G909</f>
        <v>0</v>
      </c>
      <c r="J909">
        <f>Input!H909</f>
        <v>0</v>
      </c>
      <c r="K909">
        <f>Input!I909</f>
        <v>0</v>
      </c>
      <c r="L909">
        <f>Input!J909</f>
        <v>0</v>
      </c>
      <c r="M909">
        <f>Input!K909</f>
        <v>0</v>
      </c>
      <c r="N909" s="1">
        <f>Input!L909</f>
        <v>0</v>
      </c>
      <c r="O909" s="1">
        <f>Input!M909</f>
        <v>0</v>
      </c>
      <c r="P909" s="1">
        <f>Input!N909</f>
        <v>0</v>
      </c>
      <c r="Q909" s="1">
        <f>Input!O909</f>
        <v>0</v>
      </c>
      <c r="R909">
        <f>Input!P909</f>
        <v>0</v>
      </c>
      <c r="S909" s="1">
        <f>Input!Q909</f>
        <v>0</v>
      </c>
      <c r="T909" s="1">
        <f>Input!R909</f>
        <v>0</v>
      </c>
    </row>
    <row r="910" spans="1:20" x14ac:dyDescent="0.45">
      <c r="A910">
        <f t="shared" si="29"/>
        <v>0</v>
      </c>
      <c r="B910">
        <f t="shared" si="30"/>
        <v>0</v>
      </c>
      <c r="C910">
        <f>Input!A910</f>
        <v>0</v>
      </c>
      <c r="D910">
        <f>Input!B910</f>
        <v>0</v>
      </c>
      <c r="E910">
        <f>Input!C910</f>
        <v>0</v>
      </c>
      <c r="F910">
        <f>Input!D910</f>
        <v>0</v>
      </c>
      <c r="G910">
        <f>Input!E910</f>
        <v>0</v>
      </c>
      <c r="H910">
        <f>Input!F910</f>
        <v>0</v>
      </c>
      <c r="I910">
        <f>Input!G910</f>
        <v>0</v>
      </c>
      <c r="J910">
        <f>Input!H910</f>
        <v>0</v>
      </c>
      <c r="K910">
        <f>Input!I910</f>
        <v>0</v>
      </c>
      <c r="L910">
        <f>Input!J910</f>
        <v>0</v>
      </c>
      <c r="M910">
        <f>Input!K910</f>
        <v>0</v>
      </c>
      <c r="N910" s="1">
        <f>Input!L910</f>
        <v>0</v>
      </c>
      <c r="O910" s="1">
        <f>Input!M910</f>
        <v>0</v>
      </c>
      <c r="P910" s="1">
        <f>Input!N910</f>
        <v>0</v>
      </c>
      <c r="Q910" s="1">
        <f>Input!O910</f>
        <v>0</v>
      </c>
      <c r="R910">
        <f>Input!P910</f>
        <v>0</v>
      </c>
      <c r="S910" s="1">
        <f>Input!Q910</f>
        <v>0</v>
      </c>
      <c r="T910" s="1">
        <f>Input!R910</f>
        <v>0</v>
      </c>
    </row>
    <row r="911" spans="1:20" x14ac:dyDescent="0.45">
      <c r="A911">
        <f t="shared" si="29"/>
        <v>0</v>
      </c>
      <c r="B911">
        <f t="shared" si="30"/>
        <v>0</v>
      </c>
      <c r="C911">
        <f>Input!A911</f>
        <v>0</v>
      </c>
      <c r="D911">
        <f>Input!B911</f>
        <v>0</v>
      </c>
      <c r="E911">
        <f>Input!C911</f>
        <v>0</v>
      </c>
      <c r="F911">
        <f>Input!D911</f>
        <v>0</v>
      </c>
      <c r="G911">
        <f>Input!E911</f>
        <v>0</v>
      </c>
      <c r="H911">
        <f>Input!F911</f>
        <v>0</v>
      </c>
      <c r="I911">
        <f>Input!G911</f>
        <v>0</v>
      </c>
      <c r="J911">
        <f>Input!H911</f>
        <v>0</v>
      </c>
      <c r="K911">
        <f>Input!I911</f>
        <v>0</v>
      </c>
      <c r="L911">
        <f>Input!J911</f>
        <v>0</v>
      </c>
      <c r="M911">
        <f>Input!K911</f>
        <v>0</v>
      </c>
      <c r="N911" s="1">
        <f>Input!L911</f>
        <v>0</v>
      </c>
      <c r="O911" s="1">
        <f>Input!M911</f>
        <v>0</v>
      </c>
      <c r="P911" s="1">
        <f>Input!N911</f>
        <v>0</v>
      </c>
      <c r="Q911" s="1">
        <f>Input!O911</f>
        <v>0</v>
      </c>
      <c r="R911">
        <f>Input!P911</f>
        <v>0</v>
      </c>
      <c r="S911" s="1">
        <f>Input!Q911</f>
        <v>0</v>
      </c>
      <c r="T911" s="1">
        <f>Input!R911</f>
        <v>0</v>
      </c>
    </row>
    <row r="912" spans="1:20" x14ac:dyDescent="0.45">
      <c r="A912">
        <f t="shared" si="29"/>
        <v>0</v>
      </c>
      <c r="B912">
        <f t="shared" si="30"/>
        <v>0</v>
      </c>
      <c r="C912">
        <f>Input!A912</f>
        <v>0</v>
      </c>
      <c r="D912">
        <f>Input!B912</f>
        <v>0</v>
      </c>
      <c r="E912">
        <f>Input!C912</f>
        <v>0</v>
      </c>
      <c r="F912">
        <f>Input!D912</f>
        <v>0</v>
      </c>
      <c r="G912">
        <f>Input!E912</f>
        <v>0</v>
      </c>
      <c r="H912">
        <f>Input!F912</f>
        <v>0</v>
      </c>
      <c r="I912">
        <f>Input!G912</f>
        <v>0</v>
      </c>
      <c r="J912">
        <f>Input!H912</f>
        <v>0</v>
      </c>
      <c r="K912">
        <f>Input!I912</f>
        <v>0</v>
      </c>
      <c r="L912">
        <f>Input!J912</f>
        <v>0</v>
      </c>
      <c r="M912">
        <f>Input!K912</f>
        <v>0</v>
      </c>
      <c r="N912" s="1">
        <f>Input!L912</f>
        <v>0</v>
      </c>
      <c r="O912" s="1">
        <f>Input!M912</f>
        <v>0</v>
      </c>
      <c r="P912" s="1">
        <f>Input!N912</f>
        <v>0</v>
      </c>
      <c r="Q912" s="1">
        <f>Input!O912</f>
        <v>0</v>
      </c>
      <c r="R912">
        <f>Input!P912</f>
        <v>0</v>
      </c>
      <c r="S912" s="1">
        <f>Input!Q912</f>
        <v>0</v>
      </c>
      <c r="T912" s="1">
        <f>Input!R912</f>
        <v>0</v>
      </c>
    </row>
    <row r="913" spans="1:20" x14ac:dyDescent="0.45">
      <c r="A913">
        <f t="shared" si="29"/>
        <v>0</v>
      </c>
      <c r="B913">
        <f t="shared" si="30"/>
        <v>0</v>
      </c>
      <c r="C913">
        <f>Input!A913</f>
        <v>0</v>
      </c>
      <c r="D913">
        <f>Input!B913</f>
        <v>0</v>
      </c>
      <c r="E913">
        <f>Input!C913</f>
        <v>0</v>
      </c>
      <c r="F913">
        <f>Input!D913</f>
        <v>0</v>
      </c>
      <c r="G913">
        <f>Input!E913</f>
        <v>0</v>
      </c>
      <c r="H913">
        <f>Input!F913</f>
        <v>0</v>
      </c>
      <c r="I913">
        <f>Input!G913</f>
        <v>0</v>
      </c>
      <c r="J913">
        <f>Input!H913</f>
        <v>0</v>
      </c>
      <c r="K913">
        <f>Input!I913</f>
        <v>0</v>
      </c>
      <c r="L913">
        <f>Input!J913</f>
        <v>0</v>
      </c>
      <c r="M913">
        <f>Input!K913</f>
        <v>0</v>
      </c>
      <c r="N913" s="1">
        <f>Input!L913</f>
        <v>0</v>
      </c>
      <c r="O913" s="1">
        <f>Input!M913</f>
        <v>0</v>
      </c>
      <c r="P913" s="1">
        <f>Input!N913</f>
        <v>0</v>
      </c>
      <c r="Q913" s="1">
        <f>Input!O913</f>
        <v>0</v>
      </c>
      <c r="R913">
        <f>Input!P913</f>
        <v>0</v>
      </c>
      <c r="S913" s="1">
        <f>Input!Q913</f>
        <v>0</v>
      </c>
      <c r="T913" s="1">
        <f>Input!R913</f>
        <v>0</v>
      </c>
    </row>
    <row r="914" spans="1:20" x14ac:dyDescent="0.45">
      <c r="A914">
        <f t="shared" si="29"/>
        <v>0</v>
      </c>
      <c r="B914">
        <f t="shared" si="30"/>
        <v>0</v>
      </c>
      <c r="C914">
        <f>Input!A914</f>
        <v>0</v>
      </c>
      <c r="D914">
        <f>Input!B914</f>
        <v>0</v>
      </c>
      <c r="E914">
        <f>Input!C914</f>
        <v>0</v>
      </c>
      <c r="F914">
        <f>Input!D914</f>
        <v>0</v>
      </c>
      <c r="G914">
        <f>Input!E914</f>
        <v>0</v>
      </c>
      <c r="H914">
        <f>Input!F914</f>
        <v>0</v>
      </c>
      <c r="I914">
        <f>Input!G914</f>
        <v>0</v>
      </c>
      <c r="J914">
        <f>Input!H914</f>
        <v>0</v>
      </c>
      <c r="K914">
        <f>Input!I914</f>
        <v>0</v>
      </c>
      <c r="L914">
        <f>Input!J914</f>
        <v>0</v>
      </c>
      <c r="M914">
        <f>Input!K914</f>
        <v>0</v>
      </c>
      <c r="N914" s="1">
        <f>Input!L914</f>
        <v>0</v>
      </c>
      <c r="O914" s="1">
        <f>Input!M914</f>
        <v>0</v>
      </c>
      <c r="P914" s="1">
        <f>Input!N914</f>
        <v>0</v>
      </c>
      <c r="Q914" s="1">
        <f>Input!O914</f>
        <v>0</v>
      </c>
      <c r="R914">
        <f>Input!P914</f>
        <v>0</v>
      </c>
      <c r="S914" s="1">
        <f>Input!Q914</f>
        <v>0</v>
      </c>
      <c r="T914" s="1">
        <f>Input!R914</f>
        <v>0</v>
      </c>
    </row>
    <row r="915" spans="1:20" x14ac:dyDescent="0.45">
      <c r="A915">
        <f t="shared" si="29"/>
        <v>0</v>
      </c>
      <c r="B915">
        <f t="shared" si="30"/>
        <v>0</v>
      </c>
      <c r="C915">
        <f>Input!A915</f>
        <v>0</v>
      </c>
      <c r="D915">
        <f>Input!B915</f>
        <v>0</v>
      </c>
      <c r="E915">
        <f>Input!C915</f>
        <v>0</v>
      </c>
      <c r="F915">
        <f>Input!D915</f>
        <v>0</v>
      </c>
      <c r="G915">
        <f>Input!E915</f>
        <v>0</v>
      </c>
      <c r="H915">
        <f>Input!F915</f>
        <v>0</v>
      </c>
      <c r="I915">
        <f>Input!G915</f>
        <v>0</v>
      </c>
      <c r="J915">
        <f>Input!H915</f>
        <v>0</v>
      </c>
      <c r="K915">
        <f>Input!I915</f>
        <v>0</v>
      </c>
      <c r="L915">
        <f>Input!J915</f>
        <v>0</v>
      </c>
      <c r="M915">
        <f>Input!K915</f>
        <v>0</v>
      </c>
      <c r="N915" s="1">
        <f>Input!L915</f>
        <v>0</v>
      </c>
      <c r="O915" s="1">
        <f>Input!M915</f>
        <v>0</v>
      </c>
      <c r="P915" s="1">
        <f>Input!N915</f>
        <v>0</v>
      </c>
      <c r="Q915" s="1">
        <f>Input!O915</f>
        <v>0</v>
      </c>
      <c r="R915">
        <f>Input!P915</f>
        <v>0</v>
      </c>
      <c r="S915" s="1">
        <f>Input!Q915</f>
        <v>0</v>
      </c>
      <c r="T915" s="1">
        <f>Input!R915</f>
        <v>0</v>
      </c>
    </row>
    <row r="916" spans="1:20" x14ac:dyDescent="0.45">
      <c r="A916">
        <f t="shared" si="29"/>
        <v>0</v>
      </c>
      <c r="B916">
        <f t="shared" si="30"/>
        <v>0</v>
      </c>
      <c r="C916">
        <f>Input!A916</f>
        <v>0</v>
      </c>
      <c r="D916">
        <f>Input!B916</f>
        <v>0</v>
      </c>
      <c r="E916">
        <f>Input!C916</f>
        <v>0</v>
      </c>
      <c r="F916">
        <f>Input!D916</f>
        <v>0</v>
      </c>
      <c r="G916">
        <f>Input!E916</f>
        <v>0</v>
      </c>
      <c r="H916">
        <f>Input!F916</f>
        <v>0</v>
      </c>
      <c r="I916">
        <f>Input!G916</f>
        <v>0</v>
      </c>
      <c r="J916">
        <f>Input!H916</f>
        <v>0</v>
      </c>
      <c r="K916">
        <f>Input!I916</f>
        <v>0</v>
      </c>
      <c r="L916">
        <f>Input!J916</f>
        <v>0</v>
      </c>
      <c r="M916">
        <f>Input!K916</f>
        <v>0</v>
      </c>
      <c r="N916" s="1">
        <f>Input!L916</f>
        <v>0</v>
      </c>
      <c r="O916" s="1">
        <f>Input!M916</f>
        <v>0</v>
      </c>
      <c r="P916" s="1">
        <f>Input!N916</f>
        <v>0</v>
      </c>
      <c r="Q916" s="1">
        <f>Input!O916</f>
        <v>0</v>
      </c>
      <c r="R916">
        <f>Input!P916</f>
        <v>0</v>
      </c>
      <c r="S916" s="1">
        <f>Input!Q916</f>
        <v>0</v>
      </c>
      <c r="T916" s="1">
        <f>Input!R916</f>
        <v>0</v>
      </c>
    </row>
    <row r="917" spans="1:20" x14ac:dyDescent="0.45">
      <c r="A917">
        <f t="shared" si="29"/>
        <v>0</v>
      </c>
      <c r="B917">
        <f t="shared" si="30"/>
        <v>0</v>
      </c>
      <c r="C917">
        <f>Input!A917</f>
        <v>0</v>
      </c>
      <c r="D917">
        <f>Input!B917</f>
        <v>0</v>
      </c>
      <c r="E917">
        <f>Input!C917</f>
        <v>0</v>
      </c>
      <c r="F917">
        <f>Input!D917</f>
        <v>0</v>
      </c>
      <c r="G917">
        <f>Input!E917</f>
        <v>0</v>
      </c>
      <c r="H917">
        <f>Input!F917</f>
        <v>0</v>
      </c>
      <c r="I917">
        <f>Input!G917</f>
        <v>0</v>
      </c>
      <c r="J917">
        <f>Input!H917</f>
        <v>0</v>
      </c>
      <c r="K917">
        <f>Input!I917</f>
        <v>0</v>
      </c>
      <c r="L917">
        <f>Input!J917</f>
        <v>0</v>
      </c>
      <c r="M917">
        <f>Input!K917</f>
        <v>0</v>
      </c>
      <c r="N917" s="1">
        <f>Input!L917</f>
        <v>0</v>
      </c>
      <c r="O917" s="1">
        <f>Input!M917</f>
        <v>0</v>
      </c>
      <c r="P917" s="1">
        <f>Input!N917</f>
        <v>0</v>
      </c>
      <c r="Q917" s="1">
        <f>Input!O917</f>
        <v>0</v>
      </c>
      <c r="R917">
        <f>Input!P917</f>
        <v>0</v>
      </c>
      <c r="S917" s="1">
        <f>Input!Q917</f>
        <v>0</v>
      </c>
      <c r="T917" s="1">
        <f>Input!R917</f>
        <v>0</v>
      </c>
    </row>
    <row r="918" spans="1:20" x14ac:dyDescent="0.45">
      <c r="A918">
        <f t="shared" si="29"/>
        <v>0</v>
      </c>
      <c r="B918">
        <f t="shared" si="30"/>
        <v>0</v>
      </c>
      <c r="C918">
        <f>Input!A918</f>
        <v>0</v>
      </c>
      <c r="D918">
        <f>Input!B918</f>
        <v>0</v>
      </c>
      <c r="E918">
        <f>Input!C918</f>
        <v>0</v>
      </c>
      <c r="F918">
        <f>Input!D918</f>
        <v>0</v>
      </c>
      <c r="G918">
        <f>Input!E918</f>
        <v>0</v>
      </c>
      <c r="H918">
        <f>Input!F918</f>
        <v>0</v>
      </c>
      <c r="I918">
        <f>Input!G918</f>
        <v>0</v>
      </c>
      <c r="J918">
        <f>Input!H918</f>
        <v>0</v>
      </c>
      <c r="K918">
        <f>Input!I918</f>
        <v>0</v>
      </c>
      <c r="L918">
        <f>Input!J918</f>
        <v>0</v>
      </c>
      <c r="M918">
        <f>Input!K918</f>
        <v>0</v>
      </c>
      <c r="N918" s="1">
        <f>Input!L918</f>
        <v>0</v>
      </c>
      <c r="O918" s="1">
        <f>Input!M918</f>
        <v>0</v>
      </c>
      <c r="P918" s="1">
        <f>Input!N918</f>
        <v>0</v>
      </c>
      <c r="Q918" s="1">
        <f>Input!O918</f>
        <v>0</v>
      </c>
      <c r="R918">
        <f>Input!P918</f>
        <v>0</v>
      </c>
      <c r="S918" s="1">
        <f>Input!Q918</f>
        <v>0</v>
      </c>
      <c r="T918" s="1">
        <f>Input!R918</f>
        <v>0</v>
      </c>
    </row>
    <row r="919" spans="1:20" x14ac:dyDescent="0.45">
      <c r="A919">
        <f t="shared" si="29"/>
        <v>0</v>
      </c>
      <c r="B919">
        <f t="shared" si="30"/>
        <v>0</v>
      </c>
      <c r="C919">
        <f>Input!A919</f>
        <v>0</v>
      </c>
      <c r="D919">
        <f>Input!B919</f>
        <v>0</v>
      </c>
      <c r="E919">
        <f>Input!C919</f>
        <v>0</v>
      </c>
      <c r="F919">
        <f>Input!D919</f>
        <v>0</v>
      </c>
      <c r="G919">
        <f>Input!E919</f>
        <v>0</v>
      </c>
      <c r="H919">
        <f>Input!F919</f>
        <v>0</v>
      </c>
      <c r="I919">
        <f>Input!G919</f>
        <v>0</v>
      </c>
      <c r="J919">
        <f>Input!H919</f>
        <v>0</v>
      </c>
      <c r="K919">
        <f>Input!I919</f>
        <v>0</v>
      </c>
      <c r="L919">
        <f>Input!J919</f>
        <v>0</v>
      </c>
      <c r="M919">
        <f>Input!K919</f>
        <v>0</v>
      </c>
      <c r="N919" s="1">
        <f>Input!L919</f>
        <v>0</v>
      </c>
      <c r="O919" s="1">
        <f>Input!M919</f>
        <v>0</v>
      </c>
      <c r="P919" s="1">
        <f>Input!N919</f>
        <v>0</v>
      </c>
      <c r="Q919" s="1">
        <f>Input!O919</f>
        <v>0</v>
      </c>
      <c r="R919">
        <f>Input!P919</f>
        <v>0</v>
      </c>
      <c r="S919" s="1">
        <f>Input!Q919</f>
        <v>0</v>
      </c>
      <c r="T919" s="1">
        <f>Input!R919</f>
        <v>0</v>
      </c>
    </row>
    <row r="920" spans="1:20" x14ac:dyDescent="0.45">
      <c r="A920">
        <f t="shared" si="29"/>
        <v>0</v>
      </c>
      <c r="B920">
        <f t="shared" si="30"/>
        <v>0</v>
      </c>
      <c r="C920">
        <f>Input!A920</f>
        <v>0</v>
      </c>
      <c r="D920">
        <f>Input!B920</f>
        <v>0</v>
      </c>
      <c r="E920">
        <f>Input!C920</f>
        <v>0</v>
      </c>
      <c r="F920">
        <f>Input!D920</f>
        <v>0</v>
      </c>
      <c r="G920">
        <f>Input!E920</f>
        <v>0</v>
      </c>
      <c r="H920">
        <f>Input!F920</f>
        <v>0</v>
      </c>
      <c r="I920">
        <f>Input!G920</f>
        <v>0</v>
      </c>
      <c r="J920">
        <f>Input!H920</f>
        <v>0</v>
      </c>
      <c r="K920">
        <f>Input!I920</f>
        <v>0</v>
      </c>
      <c r="L920">
        <f>Input!J920</f>
        <v>0</v>
      </c>
      <c r="M920">
        <f>Input!K920</f>
        <v>0</v>
      </c>
      <c r="N920" s="1">
        <f>Input!L920</f>
        <v>0</v>
      </c>
      <c r="O920" s="1">
        <f>Input!M920</f>
        <v>0</v>
      </c>
      <c r="P920" s="1">
        <f>Input!N920</f>
        <v>0</v>
      </c>
      <c r="Q920" s="1">
        <f>Input!O920</f>
        <v>0</v>
      </c>
      <c r="R920">
        <f>Input!P920</f>
        <v>0</v>
      </c>
      <c r="S920" s="1">
        <f>Input!Q920</f>
        <v>0</v>
      </c>
      <c r="T920" s="1">
        <f>Input!R920</f>
        <v>0</v>
      </c>
    </row>
    <row r="921" spans="1:20" x14ac:dyDescent="0.45">
      <c r="A921">
        <f t="shared" si="29"/>
        <v>0</v>
      </c>
      <c r="B921">
        <f t="shared" si="30"/>
        <v>0</v>
      </c>
      <c r="C921">
        <f>Input!A921</f>
        <v>0</v>
      </c>
      <c r="D921">
        <f>Input!B921</f>
        <v>0</v>
      </c>
      <c r="E921">
        <f>Input!C921</f>
        <v>0</v>
      </c>
      <c r="F921">
        <f>Input!D921</f>
        <v>0</v>
      </c>
      <c r="G921">
        <f>Input!E921</f>
        <v>0</v>
      </c>
      <c r="H921">
        <f>Input!F921</f>
        <v>0</v>
      </c>
      <c r="I921">
        <f>Input!G921</f>
        <v>0</v>
      </c>
      <c r="J921">
        <f>Input!H921</f>
        <v>0</v>
      </c>
      <c r="K921">
        <f>Input!I921</f>
        <v>0</v>
      </c>
      <c r="L921">
        <f>Input!J921</f>
        <v>0</v>
      </c>
      <c r="M921">
        <f>Input!K921</f>
        <v>0</v>
      </c>
      <c r="N921" s="1">
        <f>Input!L921</f>
        <v>0</v>
      </c>
      <c r="O921" s="1">
        <f>Input!M921</f>
        <v>0</v>
      </c>
      <c r="P921" s="1">
        <f>Input!N921</f>
        <v>0</v>
      </c>
      <c r="Q921" s="1">
        <f>Input!O921</f>
        <v>0</v>
      </c>
      <c r="R921">
        <f>Input!P921</f>
        <v>0</v>
      </c>
      <c r="S921" s="1">
        <f>Input!Q921</f>
        <v>0</v>
      </c>
      <c r="T921" s="1">
        <f>Input!R921</f>
        <v>0</v>
      </c>
    </row>
    <row r="922" spans="1:20" x14ac:dyDescent="0.45">
      <c r="A922">
        <f t="shared" si="29"/>
        <v>0</v>
      </c>
      <c r="B922">
        <f t="shared" si="30"/>
        <v>0</v>
      </c>
      <c r="C922">
        <f>Input!A922</f>
        <v>0</v>
      </c>
      <c r="D922">
        <f>Input!B922</f>
        <v>0</v>
      </c>
      <c r="E922">
        <f>Input!C922</f>
        <v>0</v>
      </c>
      <c r="F922">
        <f>Input!D922</f>
        <v>0</v>
      </c>
      <c r="G922">
        <f>Input!E922</f>
        <v>0</v>
      </c>
      <c r="H922">
        <f>Input!F922</f>
        <v>0</v>
      </c>
      <c r="I922">
        <f>Input!G922</f>
        <v>0</v>
      </c>
      <c r="J922">
        <f>Input!H922</f>
        <v>0</v>
      </c>
      <c r="K922">
        <f>Input!I922</f>
        <v>0</v>
      </c>
      <c r="L922">
        <f>Input!J922</f>
        <v>0</v>
      </c>
      <c r="M922">
        <f>Input!K922</f>
        <v>0</v>
      </c>
      <c r="N922" s="1">
        <f>Input!L922</f>
        <v>0</v>
      </c>
      <c r="O922" s="1">
        <f>Input!M922</f>
        <v>0</v>
      </c>
      <c r="P922" s="1">
        <f>Input!N922</f>
        <v>0</v>
      </c>
      <c r="Q922" s="1">
        <f>Input!O922</f>
        <v>0</v>
      </c>
      <c r="R922">
        <f>Input!P922</f>
        <v>0</v>
      </c>
      <c r="S922" s="1">
        <f>Input!Q922</f>
        <v>0</v>
      </c>
      <c r="T922" s="1">
        <f>Input!R922</f>
        <v>0</v>
      </c>
    </row>
    <row r="923" spans="1:20" x14ac:dyDescent="0.45">
      <c r="A923">
        <f t="shared" si="29"/>
        <v>0</v>
      </c>
      <c r="B923">
        <f t="shared" si="30"/>
        <v>0</v>
      </c>
      <c r="C923">
        <f>Input!A923</f>
        <v>0</v>
      </c>
      <c r="D923">
        <f>Input!B923</f>
        <v>0</v>
      </c>
      <c r="E923">
        <f>Input!C923</f>
        <v>0</v>
      </c>
      <c r="F923">
        <f>Input!D923</f>
        <v>0</v>
      </c>
      <c r="G923">
        <f>Input!E923</f>
        <v>0</v>
      </c>
      <c r="H923">
        <f>Input!F923</f>
        <v>0</v>
      </c>
      <c r="I923">
        <f>Input!G923</f>
        <v>0</v>
      </c>
      <c r="J923">
        <f>Input!H923</f>
        <v>0</v>
      </c>
      <c r="K923">
        <f>Input!I923</f>
        <v>0</v>
      </c>
      <c r="L923">
        <f>Input!J923</f>
        <v>0</v>
      </c>
      <c r="M923">
        <f>Input!K923</f>
        <v>0</v>
      </c>
      <c r="N923" s="1">
        <f>Input!L923</f>
        <v>0</v>
      </c>
      <c r="O923" s="1">
        <f>Input!M923</f>
        <v>0</v>
      </c>
      <c r="P923" s="1">
        <f>Input!N923</f>
        <v>0</v>
      </c>
      <c r="Q923" s="1">
        <f>Input!O923</f>
        <v>0</v>
      </c>
      <c r="R923">
        <f>Input!P923</f>
        <v>0</v>
      </c>
      <c r="S923" s="1">
        <f>Input!Q923</f>
        <v>0</v>
      </c>
      <c r="T923" s="1">
        <f>Input!R923</f>
        <v>0</v>
      </c>
    </row>
    <row r="924" spans="1:20" x14ac:dyDescent="0.45">
      <c r="A924">
        <f t="shared" si="29"/>
        <v>0</v>
      </c>
      <c r="B924">
        <f t="shared" si="30"/>
        <v>0</v>
      </c>
      <c r="C924">
        <f>Input!A924</f>
        <v>0</v>
      </c>
      <c r="D924">
        <f>Input!B924</f>
        <v>0</v>
      </c>
      <c r="E924">
        <f>Input!C924</f>
        <v>0</v>
      </c>
      <c r="F924">
        <f>Input!D924</f>
        <v>0</v>
      </c>
      <c r="G924">
        <f>Input!E924</f>
        <v>0</v>
      </c>
      <c r="H924">
        <f>Input!F924</f>
        <v>0</v>
      </c>
      <c r="I924">
        <f>Input!G924</f>
        <v>0</v>
      </c>
      <c r="J924">
        <f>Input!H924</f>
        <v>0</v>
      </c>
      <c r="K924">
        <f>Input!I924</f>
        <v>0</v>
      </c>
      <c r="L924">
        <f>Input!J924</f>
        <v>0</v>
      </c>
      <c r="M924">
        <f>Input!K924</f>
        <v>0</v>
      </c>
      <c r="N924" s="1">
        <f>Input!L924</f>
        <v>0</v>
      </c>
      <c r="O924" s="1">
        <f>Input!M924</f>
        <v>0</v>
      </c>
      <c r="P924" s="1">
        <f>Input!N924</f>
        <v>0</v>
      </c>
      <c r="Q924" s="1">
        <f>Input!O924</f>
        <v>0</v>
      </c>
      <c r="R924">
        <f>Input!P924</f>
        <v>0</v>
      </c>
      <c r="S924" s="1">
        <f>Input!Q924</f>
        <v>0</v>
      </c>
      <c r="T924" s="1">
        <f>Input!R924</f>
        <v>0</v>
      </c>
    </row>
    <row r="925" spans="1:20" x14ac:dyDescent="0.45">
      <c r="A925">
        <f t="shared" si="29"/>
        <v>0</v>
      </c>
      <c r="B925">
        <f t="shared" si="30"/>
        <v>0</v>
      </c>
      <c r="C925">
        <f>Input!A925</f>
        <v>0</v>
      </c>
      <c r="D925">
        <f>Input!B925</f>
        <v>0</v>
      </c>
      <c r="E925">
        <f>Input!C925</f>
        <v>0</v>
      </c>
      <c r="F925">
        <f>Input!D925</f>
        <v>0</v>
      </c>
      <c r="G925">
        <f>Input!E925</f>
        <v>0</v>
      </c>
      <c r="H925">
        <f>Input!F925</f>
        <v>0</v>
      </c>
      <c r="I925">
        <f>Input!G925</f>
        <v>0</v>
      </c>
      <c r="J925">
        <f>Input!H925</f>
        <v>0</v>
      </c>
      <c r="K925">
        <f>Input!I925</f>
        <v>0</v>
      </c>
      <c r="L925">
        <f>Input!J925</f>
        <v>0</v>
      </c>
      <c r="M925">
        <f>Input!K925</f>
        <v>0</v>
      </c>
      <c r="N925" s="1">
        <f>Input!L925</f>
        <v>0</v>
      </c>
      <c r="O925" s="1">
        <f>Input!M925</f>
        <v>0</v>
      </c>
      <c r="P925" s="1">
        <f>Input!N925</f>
        <v>0</v>
      </c>
      <c r="Q925" s="1">
        <f>Input!O925</f>
        <v>0</v>
      </c>
      <c r="R925">
        <f>Input!P925</f>
        <v>0</v>
      </c>
      <c r="S925" s="1">
        <f>Input!Q925</f>
        <v>0</v>
      </c>
      <c r="T925" s="1">
        <f>Input!R925</f>
        <v>0</v>
      </c>
    </row>
    <row r="926" spans="1:20" x14ac:dyDescent="0.45">
      <c r="A926">
        <f t="shared" si="29"/>
        <v>0</v>
      </c>
      <c r="B926">
        <f t="shared" si="30"/>
        <v>0</v>
      </c>
      <c r="C926">
        <f>Input!A926</f>
        <v>0</v>
      </c>
      <c r="D926">
        <f>Input!B926</f>
        <v>0</v>
      </c>
      <c r="E926">
        <f>Input!C926</f>
        <v>0</v>
      </c>
      <c r="F926">
        <f>Input!D926</f>
        <v>0</v>
      </c>
      <c r="G926">
        <f>Input!E926</f>
        <v>0</v>
      </c>
      <c r="H926">
        <f>Input!F926</f>
        <v>0</v>
      </c>
      <c r="I926">
        <f>Input!G926</f>
        <v>0</v>
      </c>
      <c r="J926">
        <f>Input!H926</f>
        <v>0</v>
      </c>
      <c r="K926">
        <f>Input!I926</f>
        <v>0</v>
      </c>
      <c r="L926">
        <f>Input!J926</f>
        <v>0</v>
      </c>
      <c r="M926">
        <f>Input!K926</f>
        <v>0</v>
      </c>
      <c r="N926" s="1">
        <f>Input!L926</f>
        <v>0</v>
      </c>
      <c r="O926" s="1">
        <f>Input!M926</f>
        <v>0</v>
      </c>
      <c r="P926" s="1">
        <f>Input!N926</f>
        <v>0</v>
      </c>
      <c r="Q926" s="1">
        <f>Input!O926</f>
        <v>0</v>
      </c>
      <c r="R926">
        <f>Input!P926</f>
        <v>0</v>
      </c>
      <c r="S926" s="1">
        <f>Input!Q926</f>
        <v>0</v>
      </c>
      <c r="T926" s="1">
        <f>Input!R926</f>
        <v>0</v>
      </c>
    </row>
    <row r="927" spans="1:20" x14ac:dyDescent="0.45">
      <c r="A927">
        <f t="shared" si="29"/>
        <v>0</v>
      </c>
      <c r="B927">
        <f t="shared" si="30"/>
        <v>0</v>
      </c>
      <c r="C927">
        <f>Input!A927</f>
        <v>0</v>
      </c>
      <c r="D927">
        <f>Input!B927</f>
        <v>0</v>
      </c>
      <c r="E927">
        <f>Input!C927</f>
        <v>0</v>
      </c>
      <c r="F927">
        <f>Input!D927</f>
        <v>0</v>
      </c>
      <c r="G927">
        <f>Input!E927</f>
        <v>0</v>
      </c>
      <c r="H927">
        <f>Input!F927</f>
        <v>0</v>
      </c>
      <c r="I927">
        <f>Input!G927</f>
        <v>0</v>
      </c>
      <c r="J927">
        <f>Input!H927</f>
        <v>0</v>
      </c>
      <c r="K927">
        <f>Input!I927</f>
        <v>0</v>
      </c>
      <c r="L927">
        <f>Input!J927</f>
        <v>0</v>
      </c>
      <c r="M927">
        <f>Input!K927</f>
        <v>0</v>
      </c>
      <c r="N927" s="1">
        <f>Input!L927</f>
        <v>0</v>
      </c>
      <c r="O927" s="1">
        <f>Input!M927</f>
        <v>0</v>
      </c>
      <c r="P927" s="1">
        <f>Input!N927</f>
        <v>0</v>
      </c>
      <c r="Q927" s="1">
        <f>Input!O927</f>
        <v>0</v>
      </c>
      <c r="R927">
        <f>Input!P927</f>
        <v>0</v>
      </c>
      <c r="S927" s="1">
        <f>Input!Q927</f>
        <v>0</v>
      </c>
      <c r="T927" s="1">
        <f>Input!R927</f>
        <v>0</v>
      </c>
    </row>
    <row r="928" spans="1:20" x14ac:dyDescent="0.45">
      <c r="A928">
        <f t="shared" si="29"/>
        <v>0</v>
      </c>
      <c r="B928">
        <f t="shared" si="30"/>
        <v>0</v>
      </c>
      <c r="C928">
        <f>Input!A928</f>
        <v>0</v>
      </c>
      <c r="D928">
        <f>Input!B928</f>
        <v>0</v>
      </c>
      <c r="E928">
        <f>Input!C928</f>
        <v>0</v>
      </c>
      <c r="F928">
        <f>Input!D928</f>
        <v>0</v>
      </c>
      <c r="G928">
        <f>Input!E928</f>
        <v>0</v>
      </c>
      <c r="H928">
        <f>Input!F928</f>
        <v>0</v>
      </c>
      <c r="I928">
        <f>Input!G928</f>
        <v>0</v>
      </c>
      <c r="J928">
        <f>Input!H928</f>
        <v>0</v>
      </c>
      <c r="K928">
        <f>Input!I928</f>
        <v>0</v>
      </c>
      <c r="L928">
        <f>Input!J928</f>
        <v>0</v>
      </c>
      <c r="M928">
        <f>Input!K928</f>
        <v>0</v>
      </c>
      <c r="N928" s="1">
        <f>Input!L928</f>
        <v>0</v>
      </c>
      <c r="O928" s="1">
        <f>Input!M928</f>
        <v>0</v>
      </c>
      <c r="P928" s="1">
        <f>Input!N928</f>
        <v>0</v>
      </c>
      <c r="Q928" s="1">
        <f>Input!O928</f>
        <v>0</v>
      </c>
      <c r="R928">
        <f>Input!P928</f>
        <v>0</v>
      </c>
      <c r="S928" s="1">
        <f>Input!Q928</f>
        <v>0</v>
      </c>
      <c r="T928" s="1">
        <f>Input!R928</f>
        <v>0</v>
      </c>
    </row>
    <row r="929" spans="1:20" x14ac:dyDescent="0.45">
      <c r="A929">
        <f t="shared" si="29"/>
        <v>0</v>
      </c>
      <c r="B929">
        <f t="shared" si="30"/>
        <v>0</v>
      </c>
      <c r="C929">
        <f>Input!A929</f>
        <v>0</v>
      </c>
      <c r="D929">
        <f>Input!B929</f>
        <v>0</v>
      </c>
      <c r="E929">
        <f>Input!C929</f>
        <v>0</v>
      </c>
      <c r="F929">
        <f>Input!D929</f>
        <v>0</v>
      </c>
      <c r="G929">
        <f>Input!E929</f>
        <v>0</v>
      </c>
      <c r="H929">
        <f>Input!F929</f>
        <v>0</v>
      </c>
      <c r="I929">
        <f>Input!G929</f>
        <v>0</v>
      </c>
      <c r="J929">
        <f>Input!H929</f>
        <v>0</v>
      </c>
      <c r="K929">
        <f>Input!I929</f>
        <v>0</v>
      </c>
      <c r="L929">
        <f>Input!J929</f>
        <v>0</v>
      </c>
      <c r="M929">
        <f>Input!K929</f>
        <v>0</v>
      </c>
      <c r="N929" s="1">
        <f>Input!L929</f>
        <v>0</v>
      </c>
      <c r="O929" s="1">
        <f>Input!M929</f>
        <v>0</v>
      </c>
      <c r="P929" s="1">
        <f>Input!N929</f>
        <v>0</v>
      </c>
      <c r="Q929" s="1">
        <f>Input!O929</f>
        <v>0</v>
      </c>
      <c r="R929">
        <f>Input!P929</f>
        <v>0</v>
      </c>
      <c r="S929" s="1">
        <f>Input!Q929</f>
        <v>0</v>
      </c>
      <c r="T929" s="1">
        <f>Input!R929</f>
        <v>0</v>
      </c>
    </row>
    <row r="930" spans="1:20" x14ac:dyDescent="0.45">
      <c r="A930">
        <f t="shared" si="29"/>
        <v>0</v>
      </c>
      <c r="B930">
        <f t="shared" si="30"/>
        <v>0</v>
      </c>
      <c r="C930">
        <f>Input!A930</f>
        <v>0</v>
      </c>
      <c r="D930">
        <f>Input!B930</f>
        <v>0</v>
      </c>
      <c r="E930">
        <f>Input!C930</f>
        <v>0</v>
      </c>
      <c r="F930">
        <f>Input!D930</f>
        <v>0</v>
      </c>
      <c r="G930">
        <f>Input!E930</f>
        <v>0</v>
      </c>
      <c r="H930">
        <f>Input!F930</f>
        <v>0</v>
      </c>
      <c r="I930">
        <f>Input!G930</f>
        <v>0</v>
      </c>
      <c r="J930">
        <f>Input!H930</f>
        <v>0</v>
      </c>
      <c r="K930">
        <f>Input!I930</f>
        <v>0</v>
      </c>
      <c r="L930">
        <f>Input!J930</f>
        <v>0</v>
      </c>
      <c r="M930">
        <f>Input!K930</f>
        <v>0</v>
      </c>
      <c r="N930" s="1">
        <f>Input!L930</f>
        <v>0</v>
      </c>
      <c r="O930" s="1">
        <f>Input!M930</f>
        <v>0</v>
      </c>
      <c r="P930" s="1">
        <f>Input!N930</f>
        <v>0</v>
      </c>
      <c r="Q930" s="1">
        <f>Input!O930</f>
        <v>0</v>
      </c>
      <c r="R930">
        <f>Input!P930</f>
        <v>0</v>
      </c>
      <c r="S930" s="1">
        <f>Input!Q930</f>
        <v>0</v>
      </c>
      <c r="T930" s="1">
        <f>Input!R930</f>
        <v>0</v>
      </c>
    </row>
    <row r="931" spans="1:20" x14ac:dyDescent="0.45">
      <c r="A931">
        <f t="shared" si="29"/>
        <v>0</v>
      </c>
      <c r="B931">
        <f t="shared" si="30"/>
        <v>0</v>
      </c>
      <c r="C931">
        <f>Input!A931</f>
        <v>0</v>
      </c>
      <c r="D931">
        <f>Input!B931</f>
        <v>0</v>
      </c>
      <c r="E931">
        <f>Input!C931</f>
        <v>0</v>
      </c>
      <c r="F931">
        <f>Input!D931</f>
        <v>0</v>
      </c>
      <c r="G931">
        <f>Input!E931</f>
        <v>0</v>
      </c>
      <c r="H931">
        <f>Input!F931</f>
        <v>0</v>
      </c>
      <c r="I931">
        <f>Input!G931</f>
        <v>0</v>
      </c>
      <c r="J931">
        <f>Input!H931</f>
        <v>0</v>
      </c>
      <c r="K931">
        <f>Input!I931</f>
        <v>0</v>
      </c>
      <c r="L931">
        <f>Input!J931</f>
        <v>0</v>
      </c>
      <c r="M931">
        <f>Input!K931</f>
        <v>0</v>
      </c>
      <c r="N931" s="1">
        <f>Input!L931</f>
        <v>0</v>
      </c>
      <c r="O931" s="1">
        <f>Input!M931</f>
        <v>0</v>
      </c>
      <c r="P931" s="1">
        <f>Input!N931</f>
        <v>0</v>
      </c>
      <c r="Q931" s="1">
        <f>Input!O931</f>
        <v>0</v>
      </c>
      <c r="R931">
        <f>Input!P931</f>
        <v>0</v>
      </c>
      <c r="S931" s="1">
        <f>Input!Q931</f>
        <v>0</v>
      </c>
      <c r="T931" s="1">
        <f>Input!R931</f>
        <v>0</v>
      </c>
    </row>
    <row r="932" spans="1:20" x14ac:dyDescent="0.45">
      <c r="A932">
        <f t="shared" si="29"/>
        <v>0</v>
      </c>
      <c r="B932">
        <f t="shared" si="30"/>
        <v>0</v>
      </c>
      <c r="C932">
        <f>Input!A932</f>
        <v>0</v>
      </c>
      <c r="D932">
        <f>Input!B932</f>
        <v>0</v>
      </c>
      <c r="E932">
        <f>Input!C932</f>
        <v>0</v>
      </c>
      <c r="F932">
        <f>Input!D932</f>
        <v>0</v>
      </c>
      <c r="G932">
        <f>Input!E932</f>
        <v>0</v>
      </c>
      <c r="H932">
        <f>Input!F932</f>
        <v>0</v>
      </c>
      <c r="I932">
        <f>Input!G932</f>
        <v>0</v>
      </c>
      <c r="J932">
        <f>Input!H932</f>
        <v>0</v>
      </c>
      <c r="K932">
        <f>Input!I932</f>
        <v>0</v>
      </c>
      <c r="L932">
        <f>Input!J932</f>
        <v>0</v>
      </c>
      <c r="M932">
        <f>Input!K932</f>
        <v>0</v>
      </c>
      <c r="N932" s="1">
        <f>Input!L932</f>
        <v>0</v>
      </c>
      <c r="O932" s="1">
        <f>Input!M932</f>
        <v>0</v>
      </c>
      <c r="P932" s="1">
        <f>Input!N932</f>
        <v>0</v>
      </c>
      <c r="Q932" s="1">
        <f>Input!O932</f>
        <v>0</v>
      </c>
      <c r="R932">
        <f>Input!P932</f>
        <v>0</v>
      </c>
      <c r="S932" s="1">
        <f>Input!Q932</f>
        <v>0</v>
      </c>
      <c r="T932" s="1">
        <f>Input!R932</f>
        <v>0</v>
      </c>
    </row>
    <row r="933" spans="1:20" x14ac:dyDescent="0.45">
      <c r="A933">
        <f t="shared" si="29"/>
        <v>0</v>
      </c>
      <c r="B933">
        <f t="shared" si="30"/>
        <v>0</v>
      </c>
      <c r="C933">
        <f>Input!A933</f>
        <v>0</v>
      </c>
      <c r="D933">
        <f>Input!B933</f>
        <v>0</v>
      </c>
      <c r="E933">
        <f>Input!C933</f>
        <v>0</v>
      </c>
      <c r="F933">
        <f>Input!D933</f>
        <v>0</v>
      </c>
      <c r="G933">
        <f>Input!E933</f>
        <v>0</v>
      </c>
      <c r="H933">
        <f>Input!F933</f>
        <v>0</v>
      </c>
      <c r="I933">
        <f>Input!G933</f>
        <v>0</v>
      </c>
      <c r="J933">
        <f>Input!H933</f>
        <v>0</v>
      </c>
      <c r="K933">
        <f>Input!I933</f>
        <v>0</v>
      </c>
      <c r="L933">
        <f>Input!J933</f>
        <v>0</v>
      </c>
      <c r="M933">
        <f>Input!K933</f>
        <v>0</v>
      </c>
      <c r="N933" s="1">
        <f>Input!L933</f>
        <v>0</v>
      </c>
      <c r="O933" s="1">
        <f>Input!M933</f>
        <v>0</v>
      </c>
      <c r="P933" s="1">
        <f>Input!N933</f>
        <v>0</v>
      </c>
      <c r="Q933" s="1">
        <f>Input!O933</f>
        <v>0</v>
      </c>
      <c r="R933">
        <f>Input!P933</f>
        <v>0</v>
      </c>
      <c r="S933" s="1">
        <f>Input!Q933</f>
        <v>0</v>
      </c>
      <c r="T933" s="1">
        <f>Input!R933</f>
        <v>0</v>
      </c>
    </row>
    <row r="934" spans="1:20" x14ac:dyDescent="0.45">
      <c r="A934">
        <f t="shared" si="29"/>
        <v>0</v>
      </c>
      <c r="B934">
        <f t="shared" si="30"/>
        <v>0</v>
      </c>
      <c r="C934">
        <f>Input!A934</f>
        <v>0</v>
      </c>
      <c r="D934">
        <f>Input!B934</f>
        <v>0</v>
      </c>
      <c r="E934">
        <f>Input!C934</f>
        <v>0</v>
      </c>
      <c r="F934">
        <f>Input!D934</f>
        <v>0</v>
      </c>
      <c r="G934">
        <f>Input!E934</f>
        <v>0</v>
      </c>
      <c r="H934">
        <f>Input!F934</f>
        <v>0</v>
      </c>
      <c r="I934">
        <f>Input!G934</f>
        <v>0</v>
      </c>
      <c r="J934">
        <f>Input!H934</f>
        <v>0</v>
      </c>
      <c r="K934">
        <f>Input!I934</f>
        <v>0</v>
      </c>
      <c r="L934">
        <f>Input!J934</f>
        <v>0</v>
      </c>
      <c r="M934">
        <f>Input!K934</f>
        <v>0</v>
      </c>
      <c r="N934" s="1">
        <f>Input!L934</f>
        <v>0</v>
      </c>
      <c r="O934" s="1">
        <f>Input!M934</f>
        <v>0</v>
      </c>
      <c r="P934" s="1">
        <f>Input!N934</f>
        <v>0</v>
      </c>
      <c r="Q934" s="1">
        <f>Input!O934</f>
        <v>0</v>
      </c>
      <c r="R934">
        <f>Input!P934</f>
        <v>0</v>
      </c>
      <c r="S934" s="1">
        <f>Input!Q934</f>
        <v>0</v>
      </c>
      <c r="T934" s="1">
        <f>Input!R934</f>
        <v>0</v>
      </c>
    </row>
    <row r="935" spans="1:20" x14ac:dyDescent="0.45">
      <c r="A935">
        <f t="shared" si="29"/>
        <v>0</v>
      </c>
      <c r="B935">
        <f t="shared" si="30"/>
        <v>0</v>
      </c>
      <c r="C935">
        <f>Input!A935</f>
        <v>0</v>
      </c>
      <c r="D935">
        <f>Input!B935</f>
        <v>0</v>
      </c>
      <c r="E935">
        <f>Input!C935</f>
        <v>0</v>
      </c>
      <c r="F935">
        <f>Input!D935</f>
        <v>0</v>
      </c>
      <c r="G935">
        <f>Input!E935</f>
        <v>0</v>
      </c>
      <c r="H935">
        <f>Input!F935</f>
        <v>0</v>
      </c>
      <c r="I935">
        <f>Input!G935</f>
        <v>0</v>
      </c>
      <c r="J935">
        <f>Input!H935</f>
        <v>0</v>
      </c>
      <c r="K935">
        <f>Input!I935</f>
        <v>0</v>
      </c>
      <c r="L935">
        <f>Input!J935</f>
        <v>0</v>
      </c>
      <c r="M935">
        <f>Input!K935</f>
        <v>0</v>
      </c>
      <c r="N935" s="1">
        <f>Input!L935</f>
        <v>0</v>
      </c>
      <c r="O935" s="1">
        <f>Input!M935</f>
        <v>0</v>
      </c>
      <c r="P935" s="1">
        <f>Input!N935</f>
        <v>0</v>
      </c>
      <c r="Q935" s="1">
        <f>Input!O935</f>
        <v>0</v>
      </c>
      <c r="R935">
        <f>Input!P935</f>
        <v>0</v>
      </c>
      <c r="S935" s="1">
        <f>Input!Q935</f>
        <v>0</v>
      </c>
      <c r="T935" s="1">
        <f>Input!R935</f>
        <v>0</v>
      </c>
    </row>
    <row r="936" spans="1:20" x14ac:dyDescent="0.45">
      <c r="A936">
        <f t="shared" si="29"/>
        <v>0</v>
      </c>
      <c r="B936">
        <f t="shared" si="30"/>
        <v>0</v>
      </c>
      <c r="C936">
        <f>Input!A936</f>
        <v>0</v>
      </c>
      <c r="D936">
        <f>Input!B936</f>
        <v>0</v>
      </c>
      <c r="E936">
        <f>Input!C936</f>
        <v>0</v>
      </c>
      <c r="F936">
        <f>Input!D936</f>
        <v>0</v>
      </c>
      <c r="G936">
        <f>Input!E936</f>
        <v>0</v>
      </c>
      <c r="H936">
        <f>Input!F936</f>
        <v>0</v>
      </c>
      <c r="I936">
        <f>Input!G936</f>
        <v>0</v>
      </c>
      <c r="J936">
        <f>Input!H936</f>
        <v>0</v>
      </c>
      <c r="K936">
        <f>Input!I936</f>
        <v>0</v>
      </c>
      <c r="L936">
        <f>Input!J936</f>
        <v>0</v>
      </c>
      <c r="M936">
        <f>Input!K936</f>
        <v>0</v>
      </c>
      <c r="N936" s="1">
        <f>Input!L936</f>
        <v>0</v>
      </c>
      <c r="O936" s="1">
        <f>Input!M936</f>
        <v>0</v>
      </c>
      <c r="P936" s="1">
        <f>Input!N936</f>
        <v>0</v>
      </c>
      <c r="Q936" s="1">
        <f>Input!O936</f>
        <v>0</v>
      </c>
      <c r="R936">
        <f>Input!P936</f>
        <v>0</v>
      </c>
      <c r="S936" s="1">
        <f>Input!Q936</f>
        <v>0</v>
      </c>
      <c r="T936" s="1">
        <f>Input!R936</f>
        <v>0</v>
      </c>
    </row>
    <row r="937" spans="1:20" x14ac:dyDescent="0.45">
      <c r="A937">
        <f t="shared" si="29"/>
        <v>0</v>
      </c>
      <c r="B937">
        <f t="shared" si="30"/>
        <v>0</v>
      </c>
      <c r="C937">
        <f>Input!A937</f>
        <v>0</v>
      </c>
      <c r="D937">
        <f>Input!B937</f>
        <v>0</v>
      </c>
      <c r="E937">
        <f>Input!C937</f>
        <v>0</v>
      </c>
      <c r="F937">
        <f>Input!D937</f>
        <v>0</v>
      </c>
      <c r="G937">
        <f>Input!E937</f>
        <v>0</v>
      </c>
      <c r="H937">
        <f>Input!F937</f>
        <v>0</v>
      </c>
      <c r="I937">
        <f>Input!G937</f>
        <v>0</v>
      </c>
      <c r="J937">
        <f>Input!H937</f>
        <v>0</v>
      </c>
      <c r="K937">
        <f>Input!I937</f>
        <v>0</v>
      </c>
      <c r="L937">
        <f>Input!J937</f>
        <v>0</v>
      </c>
      <c r="M937">
        <f>Input!K937</f>
        <v>0</v>
      </c>
      <c r="N937" s="1">
        <f>Input!L937</f>
        <v>0</v>
      </c>
      <c r="O937" s="1">
        <f>Input!M937</f>
        <v>0</v>
      </c>
      <c r="P937" s="1">
        <f>Input!N937</f>
        <v>0</v>
      </c>
      <c r="Q937" s="1">
        <f>Input!O937</f>
        <v>0</v>
      </c>
      <c r="R937">
        <f>Input!P937</f>
        <v>0</v>
      </c>
      <c r="S937" s="1">
        <f>Input!Q937</f>
        <v>0</v>
      </c>
      <c r="T937" s="1">
        <f>Input!R937</f>
        <v>0</v>
      </c>
    </row>
    <row r="938" spans="1:20" x14ac:dyDescent="0.45">
      <c r="A938">
        <f t="shared" si="29"/>
        <v>0</v>
      </c>
      <c r="B938">
        <f t="shared" si="30"/>
        <v>0</v>
      </c>
      <c r="C938">
        <f>Input!A938</f>
        <v>0</v>
      </c>
      <c r="D938">
        <f>Input!B938</f>
        <v>0</v>
      </c>
      <c r="E938">
        <f>Input!C938</f>
        <v>0</v>
      </c>
      <c r="F938">
        <f>Input!D938</f>
        <v>0</v>
      </c>
      <c r="G938">
        <f>Input!E938</f>
        <v>0</v>
      </c>
      <c r="H938">
        <f>Input!F938</f>
        <v>0</v>
      </c>
      <c r="I938">
        <f>Input!G938</f>
        <v>0</v>
      </c>
      <c r="J938">
        <f>Input!H938</f>
        <v>0</v>
      </c>
      <c r="K938">
        <f>Input!I938</f>
        <v>0</v>
      </c>
      <c r="L938">
        <f>Input!J938</f>
        <v>0</v>
      </c>
      <c r="M938">
        <f>Input!K938</f>
        <v>0</v>
      </c>
      <c r="N938" s="1">
        <f>Input!L938</f>
        <v>0</v>
      </c>
      <c r="O938" s="1">
        <f>Input!M938</f>
        <v>0</v>
      </c>
      <c r="P938" s="1">
        <f>Input!N938</f>
        <v>0</v>
      </c>
      <c r="Q938" s="1">
        <f>Input!O938</f>
        <v>0</v>
      </c>
      <c r="R938">
        <f>Input!P938</f>
        <v>0</v>
      </c>
      <c r="S938" s="1">
        <f>Input!Q938</f>
        <v>0</v>
      </c>
      <c r="T938" s="1">
        <f>Input!R938</f>
        <v>0</v>
      </c>
    </row>
    <row r="939" spans="1:20" x14ac:dyDescent="0.45">
      <c r="A939">
        <f t="shared" si="29"/>
        <v>0</v>
      </c>
      <c r="B939">
        <f t="shared" si="30"/>
        <v>0</v>
      </c>
      <c r="C939">
        <f>Input!A939</f>
        <v>0</v>
      </c>
      <c r="D939">
        <f>Input!B939</f>
        <v>0</v>
      </c>
      <c r="E939">
        <f>Input!C939</f>
        <v>0</v>
      </c>
      <c r="F939">
        <f>Input!D939</f>
        <v>0</v>
      </c>
      <c r="G939">
        <f>Input!E939</f>
        <v>0</v>
      </c>
      <c r="H939">
        <f>Input!F939</f>
        <v>0</v>
      </c>
      <c r="I939">
        <f>Input!G939</f>
        <v>0</v>
      </c>
      <c r="J939">
        <f>Input!H939</f>
        <v>0</v>
      </c>
      <c r="K939">
        <f>Input!I939</f>
        <v>0</v>
      </c>
      <c r="L939">
        <f>Input!J939</f>
        <v>0</v>
      </c>
      <c r="M939">
        <f>Input!K939</f>
        <v>0</v>
      </c>
      <c r="N939" s="1">
        <f>Input!L939</f>
        <v>0</v>
      </c>
      <c r="O939" s="1">
        <f>Input!M939</f>
        <v>0</v>
      </c>
      <c r="P939" s="1">
        <f>Input!N939</f>
        <v>0</v>
      </c>
      <c r="Q939" s="1">
        <f>Input!O939</f>
        <v>0</v>
      </c>
      <c r="R939">
        <f>Input!P939</f>
        <v>0</v>
      </c>
      <c r="S939" s="1">
        <f>Input!Q939</f>
        <v>0</v>
      </c>
      <c r="T939" s="1">
        <f>Input!R939</f>
        <v>0</v>
      </c>
    </row>
    <row r="940" spans="1:20" x14ac:dyDescent="0.45">
      <c r="A940">
        <f t="shared" si="29"/>
        <v>0</v>
      </c>
      <c r="B940">
        <f t="shared" si="30"/>
        <v>0</v>
      </c>
      <c r="C940">
        <f>Input!A940</f>
        <v>0</v>
      </c>
      <c r="D940">
        <f>Input!B940</f>
        <v>0</v>
      </c>
      <c r="E940">
        <f>Input!C940</f>
        <v>0</v>
      </c>
      <c r="F940">
        <f>Input!D940</f>
        <v>0</v>
      </c>
      <c r="G940">
        <f>Input!E940</f>
        <v>0</v>
      </c>
      <c r="H940">
        <f>Input!F940</f>
        <v>0</v>
      </c>
      <c r="I940">
        <f>Input!G940</f>
        <v>0</v>
      </c>
      <c r="J940">
        <f>Input!H940</f>
        <v>0</v>
      </c>
      <c r="K940">
        <f>Input!I940</f>
        <v>0</v>
      </c>
      <c r="L940">
        <f>Input!J940</f>
        <v>0</v>
      </c>
      <c r="M940">
        <f>Input!K940</f>
        <v>0</v>
      </c>
      <c r="N940" s="1">
        <f>Input!L940</f>
        <v>0</v>
      </c>
      <c r="O940" s="1">
        <f>Input!M940</f>
        <v>0</v>
      </c>
      <c r="P940" s="1">
        <f>Input!N940</f>
        <v>0</v>
      </c>
      <c r="Q940" s="1">
        <f>Input!O940</f>
        <v>0</v>
      </c>
      <c r="R940">
        <f>Input!P940</f>
        <v>0</v>
      </c>
      <c r="S940" s="1">
        <f>Input!Q940</f>
        <v>0</v>
      </c>
      <c r="T940" s="1">
        <f>Input!R940</f>
        <v>0</v>
      </c>
    </row>
    <row r="941" spans="1:20" x14ac:dyDescent="0.45">
      <c r="A941">
        <f t="shared" si="29"/>
        <v>0</v>
      </c>
      <c r="B941">
        <f t="shared" si="30"/>
        <v>0</v>
      </c>
      <c r="C941">
        <f>Input!A941</f>
        <v>0</v>
      </c>
      <c r="D941">
        <f>Input!B941</f>
        <v>0</v>
      </c>
      <c r="E941">
        <f>Input!C941</f>
        <v>0</v>
      </c>
      <c r="F941">
        <f>Input!D941</f>
        <v>0</v>
      </c>
      <c r="G941">
        <f>Input!E941</f>
        <v>0</v>
      </c>
      <c r="H941">
        <f>Input!F941</f>
        <v>0</v>
      </c>
      <c r="I941">
        <f>Input!G941</f>
        <v>0</v>
      </c>
      <c r="J941">
        <f>Input!H941</f>
        <v>0</v>
      </c>
      <c r="K941">
        <f>Input!I941</f>
        <v>0</v>
      </c>
      <c r="L941">
        <f>Input!J941</f>
        <v>0</v>
      </c>
      <c r="M941">
        <f>Input!K941</f>
        <v>0</v>
      </c>
      <c r="N941" s="1">
        <f>Input!L941</f>
        <v>0</v>
      </c>
      <c r="O941" s="1">
        <f>Input!M941</f>
        <v>0</v>
      </c>
      <c r="P941" s="1">
        <f>Input!N941</f>
        <v>0</v>
      </c>
      <c r="Q941" s="1">
        <f>Input!O941</f>
        <v>0</v>
      </c>
      <c r="R941">
        <f>Input!P941</f>
        <v>0</v>
      </c>
      <c r="S941" s="1">
        <f>Input!Q941</f>
        <v>0</v>
      </c>
      <c r="T941" s="1">
        <f>Input!R941</f>
        <v>0</v>
      </c>
    </row>
    <row r="942" spans="1:20" x14ac:dyDescent="0.45">
      <c r="A942">
        <f t="shared" si="29"/>
        <v>0</v>
      </c>
      <c r="B942">
        <f t="shared" si="30"/>
        <v>0</v>
      </c>
      <c r="C942">
        <f>Input!A942</f>
        <v>0</v>
      </c>
      <c r="D942">
        <f>Input!B942</f>
        <v>0</v>
      </c>
      <c r="E942">
        <f>Input!C942</f>
        <v>0</v>
      </c>
      <c r="F942">
        <f>Input!D942</f>
        <v>0</v>
      </c>
      <c r="G942">
        <f>Input!E942</f>
        <v>0</v>
      </c>
      <c r="H942">
        <f>Input!F942</f>
        <v>0</v>
      </c>
      <c r="I942">
        <f>Input!G942</f>
        <v>0</v>
      </c>
      <c r="J942">
        <f>Input!H942</f>
        <v>0</v>
      </c>
      <c r="K942">
        <f>Input!I942</f>
        <v>0</v>
      </c>
      <c r="L942">
        <f>Input!J942</f>
        <v>0</v>
      </c>
      <c r="M942">
        <f>Input!K942</f>
        <v>0</v>
      </c>
      <c r="N942" s="1">
        <f>Input!L942</f>
        <v>0</v>
      </c>
      <c r="O942" s="1">
        <f>Input!M942</f>
        <v>0</v>
      </c>
      <c r="P942" s="1">
        <f>Input!N942</f>
        <v>0</v>
      </c>
      <c r="Q942" s="1">
        <f>Input!O942</f>
        <v>0</v>
      </c>
      <c r="R942">
        <f>Input!P942</f>
        <v>0</v>
      </c>
      <c r="S942" s="1">
        <f>Input!Q942</f>
        <v>0</v>
      </c>
      <c r="T942" s="1">
        <f>Input!R942</f>
        <v>0</v>
      </c>
    </row>
    <row r="943" spans="1:20" x14ac:dyDescent="0.45">
      <c r="A943">
        <f t="shared" si="29"/>
        <v>0</v>
      </c>
      <c r="B943">
        <f t="shared" si="30"/>
        <v>0</v>
      </c>
      <c r="C943">
        <f>Input!A943</f>
        <v>0</v>
      </c>
      <c r="D943">
        <f>Input!B943</f>
        <v>0</v>
      </c>
      <c r="E943">
        <f>Input!C943</f>
        <v>0</v>
      </c>
      <c r="F943">
        <f>Input!D943</f>
        <v>0</v>
      </c>
      <c r="G943">
        <f>Input!E943</f>
        <v>0</v>
      </c>
      <c r="H943">
        <f>Input!F943</f>
        <v>0</v>
      </c>
      <c r="I943">
        <f>Input!G943</f>
        <v>0</v>
      </c>
      <c r="J943">
        <f>Input!H943</f>
        <v>0</v>
      </c>
      <c r="K943">
        <f>Input!I943</f>
        <v>0</v>
      </c>
      <c r="L943">
        <f>Input!J943</f>
        <v>0</v>
      </c>
      <c r="M943">
        <f>Input!K943</f>
        <v>0</v>
      </c>
      <c r="N943" s="1">
        <f>Input!L943</f>
        <v>0</v>
      </c>
      <c r="O943" s="1">
        <f>Input!M943</f>
        <v>0</v>
      </c>
      <c r="P943" s="1">
        <f>Input!N943</f>
        <v>0</v>
      </c>
      <c r="Q943" s="1">
        <f>Input!O943</f>
        <v>0</v>
      </c>
      <c r="R943">
        <f>Input!P943</f>
        <v>0</v>
      </c>
      <c r="S943" s="1">
        <f>Input!Q943</f>
        <v>0</v>
      </c>
      <c r="T943" s="1">
        <f>Input!R943</f>
        <v>0</v>
      </c>
    </row>
    <row r="944" spans="1:20" x14ac:dyDescent="0.45">
      <c r="A944">
        <f t="shared" si="29"/>
        <v>0</v>
      </c>
      <c r="B944">
        <f t="shared" si="30"/>
        <v>0</v>
      </c>
      <c r="C944">
        <f>Input!A944</f>
        <v>0</v>
      </c>
      <c r="D944">
        <f>Input!B944</f>
        <v>0</v>
      </c>
      <c r="E944">
        <f>Input!C944</f>
        <v>0</v>
      </c>
      <c r="F944">
        <f>Input!D944</f>
        <v>0</v>
      </c>
      <c r="G944">
        <f>Input!E944</f>
        <v>0</v>
      </c>
      <c r="H944">
        <f>Input!F944</f>
        <v>0</v>
      </c>
      <c r="I944">
        <f>Input!G944</f>
        <v>0</v>
      </c>
      <c r="J944">
        <f>Input!H944</f>
        <v>0</v>
      </c>
      <c r="K944">
        <f>Input!I944</f>
        <v>0</v>
      </c>
      <c r="L944">
        <f>Input!J944</f>
        <v>0</v>
      </c>
      <c r="M944">
        <f>Input!K944</f>
        <v>0</v>
      </c>
      <c r="N944" s="1">
        <f>Input!L944</f>
        <v>0</v>
      </c>
      <c r="O944" s="1">
        <f>Input!M944</f>
        <v>0</v>
      </c>
      <c r="P944" s="1">
        <f>Input!N944</f>
        <v>0</v>
      </c>
      <c r="Q944" s="1">
        <f>Input!O944</f>
        <v>0</v>
      </c>
      <c r="R944">
        <f>Input!P944</f>
        <v>0</v>
      </c>
      <c r="S944" s="1">
        <f>Input!Q944</f>
        <v>0</v>
      </c>
      <c r="T944" s="1">
        <f>Input!R944</f>
        <v>0</v>
      </c>
    </row>
    <row r="945" spans="1:20" x14ac:dyDescent="0.45">
      <c r="A945">
        <f t="shared" si="29"/>
        <v>0</v>
      </c>
      <c r="B945">
        <f t="shared" si="30"/>
        <v>0</v>
      </c>
      <c r="C945">
        <f>Input!A945</f>
        <v>0</v>
      </c>
      <c r="D945">
        <f>Input!B945</f>
        <v>0</v>
      </c>
      <c r="E945">
        <f>Input!C945</f>
        <v>0</v>
      </c>
      <c r="F945">
        <f>Input!D945</f>
        <v>0</v>
      </c>
      <c r="G945">
        <f>Input!E945</f>
        <v>0</v>
      </c>
      <c r="H945">
        <f>Input!F945</f>
        <v>0</v>
      </c>
      <c r="I945">
        <f>Input!G945</f>
        <v>0</v>
      </c>
      <c r="J945">
        <f>Input!H945</f>
        <v>0</v>
      </c>
      <c r="K945">
        <f>Input!I945</f>
        <v>0</v>
      </c>
      <c r="L945">
        <f>Input!J945</f>
        <v>0</v>
      </c>
      <c r="M945">
        <f>Input!K945</f>
        <v>0</v>
      </c>
      <c r="N945" s="1">
        <f>Input!L945</f>
        <v>0</v>
      </c>
      <c r="O945" s="1">
        <f>Input!M945</f>
        <v>0</v>
      </c>
      <c r="P945" s="1">
        <f>Input!N945</f>
        <v>0</v>
      </c>
      <c r="Q945" s="1">
        <f>Input!O945</f>
        <v>0</v>
      </c>
      <c r="R945">
        <f>Input!P945</f>
        <v>0</v>
      </c>
      <c r="S945" s="1">
        <f>Input!Q945</f>
        <v>0</v>
      </c>
      <c r="T945" s="1">
        <f>Input!R945</f>
        <v>0</v>
      </c>
    </row>
    <row r="946" spans="1:20" x14ac:dyDescent="0.45">
      <c r="A946">
        <f t="shared" si="29"/>
        <v>0</v>
      </c>
      <c r="B946">
        <f t="shared" si="30"/>
        <v>0</v>
      </c>
      <c r="C946">
        <f>Input!A946</f>
        <v>0</v>
      </c>
      <c r="D946">
        <f>Input!B946</f>
        <v>0</v>
      </c>
      <c r="E946">
        <f>Input!C946</f>
        <v>0</v>
      </c>
      <c r="F946">
        <f>Input!D946</f>
        <v>0</v>
      </c>
      <c r="G946">
        <f>Input!E946</f>
        <v>0</v>
      </c>
      <c r="H946">
        <f>Input!F946</f>
        <v>0</v>
      </c>
      <c r="I946">
        <f>Input!G946</f>
        <v>0</v>
      </c>
      <c r="J946">
        <f>Input!H946</f>
        <v>0</v>
      </c>
      <c r="K946">
        <f>Input!I946</f>
        <v>0</v>
      </c>
      <c r="L946">
        <f>Input!J946</f>
        <v>0</v>
      </c>
      <c r="M946">
        <f>Input!K946</f>
        <v>0</v>
      </c>
      <c r="N946" s="1">
        <f>Input!L946</f>
        <v>0</v>
      </c>
      <c r="O946" s="1">
        <f>Input!M946</f>
        <v>0</v>
      </c>
      <c r="P946" s="1">
        <f>Input!N946</f>
        <v>0</v>
      </c>
      <c r="Q946" s="1">
        <f>Input!O946</f>
        <v>0</v>
      </c>
      <c r="R946">
        <f>Input!P946</f>
        <v>0</v>
      </c>
      <c r="S946" s="1">
        <f>Input!Q946</f>
        <v>0</v>
      </c>
      <c r="T946" s="1">
        <f>Input!R946</f>
        <v>0</v>
      </c>
    </row>
    <row r="947" spans="1:20" x14ac:dyDescent="0.45">
      <c r="A947">
        <f t="shared" si="29"/>
        <v>0</v>
      </c>
      <c r="B947">
        <f t="shared" si="30"/>
        <v>0</v>
      </c>
      <c r="C947">
        <f>Input!A947</f>
        <v>0</v>
      </c>
      <c r="D947">
        <f>Input!B947</f>
        <v>0</v>
      </c>
      <c r="E947">
        <f>Input!C947</f>
        <v>0</v>
      </c>
      <c r="F947">
        <f>Input!D947</f>
        <v>0</v>
      </c>
      <c r="G947">
        <f>Input!E947</f>
        <v>0</v>
      </c>
      <c r="H947">
        <f>Input!F947</f>
        <v>0</v>
      </c>
      <c r="I947">
        <f>Input!G947</f>
        <v>0</v>
      </c>
      <c r="J947">
        <f>Input!H947</f>
        <v>0</v>
      </c>
      <c r="K947">
        <f>Input!I947</f>
        <v>0</v>
      </c>
      <c r="L947">
        <f>Input!J947</f>
        <v>0</v>
      </c>
      <c r="M947">
        <f>Input!K947</f>
        <v>0</v>
      </c>
      <c r="N947" s="1">
        <f>Input!L947</f>
        <v>0</v>
      </c>
      <c r="O947" s="1">
        <f>Input!M947</f>
        <v>0</v>
      </c>
      <c r="P947" s="1">
        <f>Input!N947</f>
        <v>0</v>
      </c>
      <c r="Q947" s="1">
        <f>Input!O947</f>
        <v>0</v>
      </c>
      <c r="R947">
        <f>Input!P947</f>
        <v>0</v>
      </c>
      <c r="S947" s="1">
        <f>Input!Q947</f>
        <v>0</v>
      </c>
      <c r="T947" s="1">
        <f>Input!R947</f>
        <v>0</v>
      </c>
    </row>
    <row r="948" spans="1:20" x14ac:dyDescent="0.45">
      <c r="A948">
        <f t="shared" si="29"/>
        <v>0</v>
      </c>
      <c r="B948">
        <f t="shared" si="30"/>
        <v>0</v>
      </c>
      <c r="C948">
        <f>Input!A948</f>
        <v>0</v>
      </c>
      <c r="D948">
        <f>Input!B948</f>
        <v>0</v>
      </c>
      <c r="E948">
        <f>Input!C948</f>
        <v>0</v>
      </c>
      <c r="F948">
        <f>Input!D948</f>
        <v>0</v>
      </c>
      <c r="G948">
        <f>Input!E948</f>
        <v>0</v>
      </c>
      <c r="H948">
        <f>Input!F948</f>
        <v>0</v>
      </c>
      <c r="I948">
        <f>Input!G948</f>
        <v>0</v>
      </c>
      <c r="J948">
        <f>Input!H948</f>
        <v>0</v>
      </c>
      <c r="K948">
        <f>Input!I948</f>
        <v>0</v>
      </c>
      <c r="L948">
        <f>Input!J948</f>
        <v>0</v>
      </c>
      <c r="M948">
        <f>Input!K948</f>
        <v>0</v>
      </c>
      <c r="N948" s="1">
        <f>Input!L948</f>
        <v>0</v>
      </c>
      <c r="O948" s="1">
        <f>Input!M948</f>
        <v>0</v>
      </c>
      <c r="P948" s="1">
        <f>Input!N948</f>
        <v>0</v>
      </c>
      <c r="Q948" s="1">
        <f>Input!O948</f>
        <v>0</v>
      </c>
      <c r="R948">
        <f>Input!P948</f>
        <v>0</v>
      </c>
      <c r="S948" s="1">
        <f>Input!Q948</f>
        <v>0</v>
      </c>
      <c r="T948" s="1">
        <f>Input!R948</f>
        <v>0</v>
      </c>
    </row>
    <row r="949" spans="1:20" x14ac:dyDescent="0.45">
      <c r="A949">
        <f t="shared" si="29"/>
        <v>0</v>
      </c>
      <c r="B949">
        <f t="shared" si="30"/>
        <v>0</v>
      </c>
      <c r="C949">
        <f>Input!A949</f>
        <v>0</v>
      </c>
      <c r="D949">
        <f>Input!B949</f>
        <v>0</v>
      </c>
      <c r="E949">
        <f>Input!C949</f>
        <v>0</v>
      </c>
      <c r="F949">
        <f>Input!D949</f>
        <v>0</v>
      </c>
      <c r="G949">
        <f>Input!E949</f>
        <v>0</v>
      </c>
      <c r="H949">
        <f>Input!F949</f>
        <v>0</v>
      </c>
      <c r="I949">
        <f>Input!G949</f>
        <v>0</v>
      </c>
      <c r="J949">
        <f>Input!H949</f>
        <v>0</v>
      </c>
      <c r="K949">
        <f>Input!I949</f>
        <v>0</v>
      </c>
      <c r="L949">
        <f>Input!J949</f>
        <v>0</v>
      </c>
      <c r="M949">
        <f>Input!K949</f>
        <v>0</v>
      </c>
      <c r="N949" s="1">
        <f>Input!L949</f>
        <v>0</v>
      </c>
      <c r="O949" s="1">
        <f>Input!M949</f>
        <v>0</v>
      </c>
      <c r="P949" s="1">
        <f>Input!N949</f>
        <v>0</v>
      </c>
      <c r="Q949" s="1">
        <f>Input!O949</f>
        <v>0</v>
      </c>
      <c r="R949">
        <f>Input!P949</f>
        <v>0</v>
      </c>
      <c r="S949" s="1">
        <f>Input!Q949</f>
        <v>0</v>
      </c>
      <c r="T949" s="1">
        <f>Input!R949</f>
        <v>0</v>
      </c>
    </row>
    <row r="950" spans="1:20" x14ac:dyDescent="0.45">
      <c r="A950">
        <f t="shared" si="29"/>
        <v>0</v>
      </c>
      <c r="B950">
        <f t="shared" si="30"/>
        <v>0</v>
      </c>
      <c r="C950">
        <f>Input!A950</f>
        <v>0</v>
      </c>
      <c r="D950">
        <f>Input!B950</f>
        <v>0</v>
      </c>
      <c r="E950">
        <f>Input!C950</f>
        <v>0</v>
      </c>
      <c r="F950">
        <f>Input!D950</f>
        <v>0</v>
      </c>
      <c r="G950">
        <f>Input!E950</f>
        <v>0</v>
      </c>
      <c r="H950">
        <f>Input!F950</f>
        <v>0</v>
      </c>
      <c r="I950">
        <f>Input!G950</f>
        <v>0</v>
      </c>
      <c r="J950">
        <f>Input!H950</f>
        <v>0</v>
      </c>
      <c r="K950">
        <f>Input!I950</f>
        <v>0</v>
      </c>
      <c r="L950">
        <f>Input!J950</f>
        <v>0</v>
      </c>
      <c r="M950">
        <f>Input!K950</f>
        <v>0</v>
      </c>
      <c r="N950" s="1">
        <f>Input!L950</f>
        <v>0</v>
      </c>
      <c r="O950" s="1">
        <f>Input!M950</f>
        <v>0</v>
      </c>
      <c r="P950" s="1">
        <f>Input!N950</f>
        <v>0</v>
      </c>
      <c r="Q950" s="1">
        <f>Input!O950</f>
        <v>0</v>
      </c>
      <c r="R950">
        <f>Input!P950</f>
        <v>0</v>
      </c>
      <c r="S950" s="1">
        <f>Input!Q950</f>
        <v>0</v>
      </c>
      <c r="T950" s="1">
        <f>Input!R950</f>
        <v>0</v>
      </c>
    </row>
    <row r="951" spans="1:20" x14ac:dyDescent="0.45">
      <c r="A951">
        <f t="shared" si="29"/>
        <v>0</v>
      </c>
      <c r="B951">
        <f t="shared" si="30"/>
        <v>0</v>
      </c>
      <c r="C951">
        <f>Input!A951</f>
        <v>0</v>
      </c>
      <c r="D951">
        <f>Input!B951</f>
        <v>0</v>
      </c>
      <c r="E951">
        <f>Input!C951</f>
        <v>0</v>
      </c>
      <c r="F951">
        <f>Input!D951</f>
        <v>0</v>
      </c>
      <c r="G951">
        <f>Input!E951</f>
        <v>0</v>
      </c>
      <c r="H951">
        <f>Input!F951</f>
        <v>0</v>
      </c>
      <c r="I951">
        <f>Input!G951</f>
        <v>0</v>
      </c>
      <c r="J951">
        <f>Input!H951</f>
        <v>0</v>
      </c>
      <c r="K951">
        <f>Input!I951</f>
        <v>0</v>
      </c>
      <c r="L951">
        <f>Input!J951</f>
        <v>0</v>
      </c>
      <c r="M951">
        <f>Input!K951</f>
        <v>0</v>
      </c>
      <c r="N951" s="1">
        <f>Input!L951</f>
        <v>0</v>
      </c>
      <c r="O951" s="1">
        <f>Input!M951</f>
        <v>0</v>
      </c>
      <c r="P951" s="1">
        <f>Input!N951</f>
        <v>0</v>
      </c>
      <c r="Q951" s="1">
        <f>Input!O951</f>
        <v>0</v>
      </c>
      <c r="R951">
        <f>Input!P951</f>
        <v>0</v>
      </c>
      <c r="S951" s="1">
        <f>Input!Q951</f>
        <v>0</v>
      </c>
      <c r="T951" s="1">
        <f>Input!R951</f>
        <v>0</v>
      </c>
    </row>
    <row r="952" spans="1:20" x14ac:dyDescent="0.45">
      <c r="A952">
        <f t="shared" si="29"/>
        <v>0</v>
      </c>
      <c r="B952">
        <f t="shared" si="30"/>
        <v>0</v>
      </c>
      <c r="C952">
        <f>Input!A952</f>
        <v>0</v>
      </c>
      <c r="D952">
        <f>Input!B952</f>
        <v>0</v>
      </c>
      <c r="E952">
        <f>Input!C952</f>
        <v>0</v>
      </c>
      <c r="F952">
        <f>Input!D952</f>
        <v>0</v>
      </c>
      <c r="G952">
        <f>Input!E952</f>
        <v>0</v>
      </c>
      <c r="H952">
        <f>Input!F952</f>
        <v>0</v>
      </c>
      <c r="I952">
        <f>Input!G952</f>
        <v>0</v>
      </c>
      <c r="J952">
        <f>Input!H952</f>
        <v>0</v>
      </c>
      <c r="K952">
        <f>Input!I952</f>
        <v>0</v>
      </c>
      <c r="L952">
        <f>Input!J952</f>
        <v>0</v>
      </c>
      <c r="M952">
        <f>Input!K952</f>
        <v>0</v>
      </c>
      <c r="N952" s="1">
        <f>Input!L952</f>
        <v>0</v>
      </c>
      <c r="O952" s="1">
        <f>Input!M952</f>
        <v>0</v>
      </c>
      <c r="P952" s="1">
        <f>Input!N952</f>
        <v>0</v>
      </c>
      <c r="Q952" s="1">
        <f>Input!O952</f>
        <v>0</v>
      </c>
      <c r="R952">
        <f>Input!P952</f>
        <v>0</v>
      </c>
      <c r="S952" s="1">
        <f>Input!Q952</f>
        <v>0</v>
      </c>
      <c r="T952" s="1">
        <f>Input!R952</f>
        <v>0</v>
      </c>
    </row>
    <row r="953" spans="1:20" x14ac:dyDescent="0.45">
      <c r="A953">
        <f t="shared" si="29"/>
        <v>0</v>
      </c>
      <c r="B953">
        <f t="shared" si="30"/>
        <v>0</v>
      </c>
      <c r="C953">
        <f>Input!A953</f>
        <v>0</v>
      </c>
      <c r="D953">
        <f>Input!B953</f>
        <v>0</v>
      </c>
      <c r="E953">
        <f>Input!C953</f>
        <v>0</v>
      </c>
      <c r="F953">
        <f>Input!D953</f>
        <v>0</v>
      </c>
      <c r="G953">
        <f>Input!E953</f>
        <v>0</v>
      </c>
      <c r="H953">
        <f>Input!F953</f>
        <v>0</v>
      </c>
      <c r="I953">
        <f>Input!G953</f>
        <v>0</v>
      </c>
      <c r="J953">
        <f>Input!H953</f>
        <v>0</v>
      </c>
      <c r="K953">
        <f>Input!I953</f>
        <v>0</v>
      </c>
      <c r="L953">
        <f>Input!J953</f>
        <v>0</v>
      </c>
      <c r="M953">
        <f>Input!K953</f>
        <v>0</v>
      </c>
      <c r="N953" s="1">
        <f>Input!L953</f>
        <v>0</v>
      </c>
      <c r="O953" s="1">
        <f>Input!M953</f>
        <v>0</v>
      </c>
      <c r="P953" s="1">
        <f>Input!N953</f>
        <v>0</v>
      </c>
      <c r="Q953" s="1">
        <f>Input!O953</f>
        <v>0</v>
      </c>
      <c r="R953">
        <f>Input!P953</f>
        <v>0</v>
      </c>
      <c r="S953" s="1">
        <f>Input!Q953</f>
        <v>0</v>
      </c>
      <c r="T953" s="1">
        <f>Input!R953</f>
        <v>0</v>
      </c>
    </row>
    <row r="954" spans="1:20" x14ac:dyDescent="0.45">
      <c r="A954">
        <f t="shared" si="29"/>
        <v>0</v>
      </c>
      <c r="B954">
        <f t="shared" si="30"/>
        <v>0</v>
      </c>
      <c r="C954">
        <f>Input!A954</f>
        <v>0</v>
      </c>
      <c r="D954">
        <f>Input!B954</f>
        <v>0</v>
      </c>
      <c r="E954">
        <f>Input!C954</f>
        <v>0</v>
      </c>
      <c r="F954">
        <f>Input!D954</f>
        <v>0</v>
      </c>
      <c r="G954">
        <f>Input!E954</f>
        <v>0</v>
      </c>
      <c r="H954">
        <f>Input!F954</f>
        <v>0</v>
      </c>
      <c r="I954">
        <f>Input!G954</f>
        <v>0</v>
      </c>
      <c r="J954">
        <f>Input!H954</f>
        <v>0</v>
      </c>
      <c r="K954">
        <f>Input!I954</f>
        <v>0</v>
      </c>
      <c r="L954">
        <f>Input!J954</f>
        <v>0</v>
      </c>
      <c r="M954">
        <f>Input!K954</f>
        <v>0</v>
      </c>
      <c r="N954" s="1">
        <f>Input!L954</f>
        <v>0</v>
      </c>
      <c r="O954" s="1">
        <f>Input!M954</f>
        <v>0</v>
      </c>
      <c r="P954" s="1">
        <f>Input!N954</f>
        <v>0</v>
      </c>
      <c r="Q954" s="1">
        <f>Input!O954</f>
        <v>0</v>
      </c>
      <c r="R954">
        <f>Input!P954</f>
        <v>0</v>
      </c>
      <c r="S954" s="1">
        <f>Input!Q954</f>
        <v>0</v>
      </c>
      <c r="T954" s="1">
        <f>Input!R954</f>
        <v>0</v>
      </c>
    </row>
    <row r="955" spans="1:20" x14ac:dyDescent="0.45">
      <c r="A955">
        <f t="shared" si="29"/>
        <v>0</v>
      </c>
      <c r="B955">
        <f t="shared" si="30"/>
        <v>0</v>
      </c>
      <c r="C955">
        <f>Input!A955</f>
        <v>0</v>
      </c>
      <c r="D955">
        <f>Input!B955</f>
        <v>0</v>
      </c>
      <c r="E955">
        <f>Input!C955</f>
        <v>0</v>
      </c>
      <c r="F955">
        <f>Input!D955</f>
        <v>0</v>
      </c>
      <c r="G955">
        <f>Input!E955</f>
        <v>0</v>
      </c>
      <c r="H955">
        <f>Input!F955</f>
        <v>0</v>
      </c>
      <c r="I955">
        <f>Input!G955</f>
        <v>0</v>
      </c>
      <c r="J955">
        <f>Input!H955</f>
        <v>0</v>
      </c>
      <c r="K955">
        <f>Input!I955</f>
        <v>0</v>
      </c>
      <c r="L955">
        <f>Input!J955</f>
        <v>0</v>
      </c>
      <c r="M955">
        <f>Input!K955</f>
        <v>0</v>
      </c>
      <c r="N955" s="1">
        <f>Input!L955</f>
        <v>0</v>
      </c>
      <c r="O955" s="1">
        <f>Input!M955</f>
        <v>0</v>
      </c>
      <c r="P955" s="1">
        <f>Input!N955</f>
        <v>0</v>
      </c>
      <c r="Q955" s="1">
        <f>Input!O955</f>
        <v>0</v>
      </c>
      <c r="R955">
        <f>Input!P955</f>
        <v>0</v>
      </c>
      <c r="S955" s="1">
        <f>Input!Q955</f>
        <v>0</v>
      </c>
      <c r="T955" s="1">
        <f>Input!R955</f>
        <v>0</v>
      </c>
    </row>
    <row r="956" spans="1:20" x14ac:dyDescent="0.45">
      <c r="A956">
        <f t="shared" si="29"/>
        <v>0</v>
      </c>
      <c r="B956">
        <f t="shared" si="30"/>
        <v>0</v>
      </c>
      <c r="C956">
        <f>Input!A956</f>
        <v>0</v>
      </c>
      <c r="D956">
        <f>Input!B956</f>
        <v>0</v>
      </c>
      <c r="E956">
        <f>Input!C956</f>
        <v>0</v>
      </c>
      <c r="F956">
        <f>Input!D956</f>
        <v>0</v>
      </c>
      <c r="G956">
        <f>Input!E956</f>
        <v>0</v>
      </c>
      <c r="H956">
        <f>Input!F956</f>
        <v>0</v>
      </c>
      <c r="I956">
        <f>Input!G956</f>
        <v>0</v>
      </c>
      <c r="J956">
        <f>Input!H956</f>
        <v>0</v>
      </c>
      <c r="K956">
        <f>Input!I956</f>
        <v>0</v>
      </c>
      <c r="L956">
        <f>Input!J956</f>
        <v>0</v>
      </c>
      <c r="M956">
        <f>Input!K956</f>
        <v>0</v>
      </c>
      <c r="N956" s="1">
        <f>Input!L956</f>
        <v>0</v>
      </c>
      <c r="O956" s="1">
        <f>Input!M956</f>
        <v>0</v>
      </c>
      <c r="P956" s="1">
        <f>Input!N956</f>
        <v>0</v>
      </c>
      <c r="Q956" s="1">
        <f>Input!O956</f>
        <v>0</v>
      </c>
      <c r="R956">
        <f>Input!P956</f>
        <v>0</v>
      </c>
      <c r="S956" s="1">
        <f>Input!Q956</f>
        <v>0</v>
      </c>
      <c r="T956" s="1">
        <f>Input!R956</f>
        <v>0</v>
      </c>
    </row>
    <row r="957" spans="1:20" x14ac:dyDescent="0.45">
      <c r="A957">
        <f t="shared" si="29"/>
        <v>0</v>
      </c>
      <c r="B957">
        <f t="shared" si="30"/>
        <v>0</v>
      </c>
      <c r="C957">
        <f>Input!A957</f>
        <v>0</v>
      </c>
      <c r="D957">
        <f>Input!B957</f>
        <v>0</v>
      </c>
      <c r="E957">
        <f>Input!C957</f>
        <v>0</v>
      </c>
      <c r="F957">
        <f>Input!D957</f>
        <v>0</v>
      </c>
      <c r="G957">
        <f>Input!E957</f>
        <v>0</v>
      </c>
      <c r="H957">
        <f>Input!F957</f>
        <v>0</v>
      </c>
      <c r="I957">
        <f>Input!G957</f>
        <v>0</v>
      </c>
      <c r="J957">
        <f>Input!H957</f>
        <v>0</v>
      </c>
      <c r="K957">
        <f>Input!I957</f>
        <v>0</v>
      </c>
      <c r="L957">
        <f>Input!J957</f>
        <v>0</v>
      </c>
      <c r="M957">
        <f>Input!K957</f>
        <v>0</v>
      </c>
      <c r="N957" s="1">
        <f>Input!L957</f>
        <v>0</v>
      </c>
      <c r="O957" s="1">
        <f>Input!M957</f>
        <v>0</v>
      </c>
      <c r="P957" s="1">
        <f>Input!N957</f>
        <v>0</v>
      </c>
      <c r="Q957" s="1">
        <f>Input!O957</f>
        <v>0</v>
      </c>
      <c r="R957">
        <f>Input!P957</f>
        <v>0</v>
      </c>
      <c r="S957" s="1">
        <f>Input!Q957</f>
        <v>0</v>
      </c>
      <c r="T957" s="1">
        <f>Input!R957</f>
        <v>0</v>
      </c>
    </row>
    <row r="958" spans="1:20" x14ac:dyDescent="0.45">
      <c r="A958">
        <f t="shared" si="29"/>
        <v>0</v>
      </c>
      <c r="B958">
        <f t="shared" si="30"/>
        <v>0</v>
      </c>
      <c r="C958">
        <f>Input!A958</f>
        <v>0</v>
      </c>
      <c r="D958">
        <f>Input!B958</f>
        <v>0</v>
      </c>
      <c r="E958">
        <f>Input!C958</f>
        <v>0</v>
      </c>
      <c r="F958">
        <f>Input!D958</f>
        <v>0</v>
      </c>
      <c r="G958">
        <f>Input!E958</f>
        <v>0</v>
      </c>
      <c r="H958">
        <f>Input!F958</f>
        <v>0</v>
      </c>
      <c r="I958">
        <f>Input!G958</f>
        <v>0</v>
      </c>
      <c r="J958">
        <f>Input!H958</f>
        <v>0</v>
      </c>
      <c r="K958">
        <f>Input!I958</f>
        <v>0</v>
      </c>
      <c r="L958">
        <f>Input!J958</f>
        <v>0</v>
      </c>
      <c r="M958">
        <f>Input!K958</f>
        <v>0</v>
      </c>
      <c r="N958" s="1">
        <f>Input!L958</f>
        <v>0</v>
      </c>
      <c r="O958" s="1">
        <f>Input!M958</f>
        <v>0</v>
      </c>
      <c r="P958" s="1">
        <f>Input!N958</f>
        <v>0</v>
      </c>
      <c r="Q958" s="1">
        <f>Input!O958</f>
        <v>0</v>
      </c>
      <c r="R958">
        <f>Input!P958</f>
        <v>0</v>
      </c>
      <c r="S958" s="1">
        <f>Input!Q958</f>
        <v>0</v>
      </c>
      <c r="T958" s="1">
        <f>Input!R958</f>
        <v>0</v>
      </c>
    </row>
    <row r="959" spans="1:20" x14ac:dyDescent="0.45">
      <c r="A959">
        <f t="shared" si="29"/>
        <v>0</v>
      </c>
      <c r="B959">
        <f t="shared" si="30"/>
        <v>0</v>
      </c>
      <c r="C959">
        <f>Input!A959</f>
        <v>0</v>
      </c>
      <c r="D959">
        <f>Input!B959</f>
        <v>0</v>
      </c>
      <c r="E959">
        <f>Input!C959</f>
        <v>0</v>
      </c>
      <c r="F959">
        <f>Input!D959</f>
        <v>0</v>
      </c>
      <c r="G959">
        <f>Input!E959</f>
        <v>0</v>
      </c>
      <c r="H959">
        <f>Input!F959</f>
        <v>0</v>
      </c>
      <c r="I959">
        <f>Input!G959</f>
        <v>0</v>
      </c>
      <c r="J959">
        <f>Input!H959</f>
        <v>0</v>
      </c>
      <c r="K959">
        <f>Input!I959</f>
        <v>0</v>
      </c>
      <c r="L959">
        <f>Input!J959</f>
        <v>0</v>
      </c>
      <c r="M959">
        <f>Input!K959</f>
        <v>0</v>
      </c>
      <c r="N959" s="1">
        <f>Input!L959</f>
        <v>0</v>
      </c>
      <c r="O959" s="1">
        <f>Input!M959</f>
        <v>0</v>
      </c>
      <c r="P959" s="1">
        <f>Input!N959</f>
        <v>0</v>
      </c>
      <c r="Q959" s="1">
        <f>Input!O959</f>
        <v>0</v>
      </c>
      <c r="R959">
        <f>Input!P959</f>
        <v>0</v>
      </c>
      <c r="S959" s="1">
        <f>Input!Q959</f>
        <v>0</v>
      </c>
      <c r="T959" s="1">
        <f>Input!R959</f>
        <v>0</v>
      </c>
    </row>
    <row r="960" spans="1:20" x14ac:dyDescent="0.45">
      <c r="A960">
        <f t="shared" si="29"/>
        <v>0</v>
      </c>
      <c r="B960">
        <f t="shared" si="30"/>
        <v>0</v>
      </c>
      <c r="C960">
        <f>Input!A960</f>
        <v>0</v>
      </c>
      <c r="D960">
        <f>Input!B960</f>
        <v>0</v>
      </c>
      <c r="E960">
        <f>Input!C960</f>
        <v>0</v>
      </c>
      <c r="F960">
        <f>Input!D960</f>
        <v>0</v>
      </c>
      <c r="G960">
        <f>Input!E960</f>
        <v>0</v>
      </c>
      <c r="H960">
        <f>Input!F960</f>
        <v>0</v>
      </c>
      <c r="I960">
        <f>Input!G960</f>
        <v>0</v>
      </c>
      <c r="J960">
        <f>Input!H960</f>
        <v>0</v>
      </c>
      <c r="K960">
        <f>Input!I960</f>
        <v>0</v>
      </c>
      <c r="L960">
        <f>Input!J960</f>
        <v>0</v>
      </c>
      <c r="M960">
        <f>Input!K960</f>
        <v>0</v>
      </c>
      <c r="N960" s="1">
        <f>Input!L960</f>
        <v>0</v>
      </c>
      <c r="O960" s="1">
        <f>Input!M960</f>
        <v>0</v>
      </c>
      <c r="P960" s="1">
        <f>Input!N960</f>
        <v>0</v>
      </c>
      <c r="Q960" s="1">
        <f>Input!O960</f>
        <v>0</v>
      </c>
      <c r="R960">
        <f>Input!P960</f>
        <v>0</v>
      </c>
      <c r="S960" s="1">
        <f>Input!Q960</f>
        <v>0</v>
      </c>
      <c r="T960" s="1">
        <f>Input!R960</f>
        <v>0</v>
      </c>
    </row>
    <row r="961" spans="1:20" x14ac:dyDescent="0.45">
      <c r="A961">
        <f t="shared" si="29"/>
        <v>0</v>
      </c>
      <c r="B961">
        <f t="shared" si="30"/>
        <v>0</v>
      </c>
      <c r="C961">
        <f>Input!A961</f>
        <v>0</v>
      </c>
      <c r="D961">
        <f>Input!B961</f>
        <v>0</v>
      </c>
      <c r="E961">
        <f>Input!C961</f>
        <v>0</v>
      </c>
      <c r="F961">
        <f>Input!D961</f>
        <v>0</v>
      </c>
      <c r="G961">
        <f>Input!E961</f>
        <v>0</v>
      </c>
      <c r="H961">
        <f>Input!F961</f>
        <v>0</v>
      </c>
      <c r="I961">
        <f>Input!G961</f>
        <v>0</v>
      </c>
      <c r="J961">
        <f>Input!H961</f>
        <v>0</v>
      </c>
      <c r="K961">
        <f>Input!I961</f>
        <v>0</v>
      </c>
      <c r="L961">
        <f>Input!J961</f>
        <v>0</v>
      </c>
      <c r="M961">
        <f>Input!K961</f>
        <v>0</v>
      </c>
      <c r="N961" s="1">
        <f>Input!L961</f>
        <v>0</v>
      </c>
      <c r="O961" s="1">
        <f>Input!M961</f>
        <v>0</v>
      </c>
      <c r="P961" s="1">
        <f>Input!N961</f>
        <v>0</v>
      </c>
      <c r="Q961" s="1">
        <f>Input!O961</f>
        <v>0</v>
      </c>
      <c r="R961">
        <f>Input!P961</f>
        <v>0</v>
      </c>
      <c r="S961" s="1">
        <f>Input!Q961</f>
        <v>0</v>
      </c>
      <c r="T961" s="1">
        <f>Input!R961</f>
        <v>0</v>
      </c>
    </row>
    <row r="962" spans="1:20" x14ac:dyDescent="0.45">
      <c r="A962">
        <f t="shared" si="29"/>
        <v>0</v>
      </c>
      <c r="B962">
        <f t="shared" si="30"/>
        <v>0</v>
      </c>
      <c r="C962">
        <f>Input!A962</f>
        <v>0</v>
      </c>
      <c r="D962">
        <f>Input!B962</f>
        <v>0</v>
      </c>
      <c r="E962">
        <f>Input!C962</f>
        <v>0</v>
      </c>
      <c r="F962">
        <f>Input!D962</f>
        <v>0</v>
      </c>
      <c r="G962">
        <f>Input!E962</f>
        <v>0</v>
      </c>
      <c r="H962">
        <f>Input!F962</f>
        <v>0</v>
      </c>
      <c r="I962">
        <f>Input!G962</f>
        <v>0</v>
      </c>
      <c r="J962">
        <f>Input!H962</f>
        <v>0</v>
      </c>
      <c r="K962">
        <f>Input!I962</f>
        <v>0</v>
      </c>
      <c r="L962">
        <f>Input!J962</f>
        <v>0</v>
      </c>
      <c r="M962">
        <f>Input!K962</f>
        <v>0</v>
      </c>
      <c r="N962" s="1">
        <f>Input!L962</f>
        <v>0</v>
      </c>
      <c r="O962" s="1">
        <f>Input!M962</f>
        <v>0</v>
      </c>
      <c r="P962" s="1">
        <f>Input!N962</f>
        <v>0</v>
      </c>
      <c r="Q962" s="1">
        <f>Input!O962</f>
        <v>0</v>
      </c>
      <c r="R962">
        <f>Input!P962</f>
        <v>0</v>
      </c>
      <c r="S962" s="1">
        <f>Input!Q962</f>
        <v>0</v>
      </c>
      <c r="T962" s="1">
        <f>Input!R962</f>
        <v>0</v>
      </c>
    </row>
    <row r="963" spans="1:20" x14ac:dyDescent="0.45">
      <c r="A963">
        <f t="shared" ref="A963:A1001" si="31">D963*100+C963</f>
        <v>0</v>
      </c>
      <c r="B963">
        <f t="shared" si="30"/>
        <v>0</v>
      </c>
      <c r="C963">
        <f>Input!A963</f>
        <v>0</v>
      </c>
      <c r="D963">
        <f>Input!B963</f>
        <v>0</v>
      </c>
      <c r="E963">
        <f>Input!C963</f>
        <v>0</v>
      </c>
      <c r="F963">
        <f>Input!D963</f>
        <v>0</v>
      </c>
      <c r="G963">
        <f>Input!E963</f>
        <v>0</v>
      </c>
      <c r="H963">
        <f>Input!F963</f>
        <v>0</v>
      </c>
      <c r="I963">
        <f>Input!G963</f>
        <v>0</v>
      </c>
      <c r="J963">
        <f>Input!H963</f>
        <v>0</v>
      </c>
      <c r="K963">
        <f>Input!I963</f>
        <v>0</v>
      </c>
      <c r="L963">
        <f>Input!J963</f>
        <v>0</v>
      </c>
      <c r="M963">
        <f>Input!K963</f>
        <v>0</v>
      </c>
      <c r="N963" s="1">
        <f>Input!L963</f>
        <v>0</v>
      </c>
      <c r="O963" s="1">
        <f>Input!M963</f>
        <v>0</v>
      </c>
      <c r="P963" s="1">
        <f>Input!N963</f>
        <v>0</v>
      </c>
      <c r="Q963" s="1">
        <f>Input!O963</f>
        <v>0</v>
      </c>
      <c r="R963">
        <f>Input!P963</f>
        <v>0</v>
      </c>
      <c r="S963" s="1">
        <f>Input!Q963</f>
        <v>0</v>
      </c>
      <c r="T963" s="1">
        <f>Input!R963</f>
        <v>0</v>
      </c>
    </row>
    <row r="964" spans="1:20" x14ac:dyDescent="0.45">
      <c r="A964">
        <f t="shared" si="31"/>
        <v>0</v>
      </c>
      <c r="B964">
        <f t="shared" si="30"/>
        <v>0</v>
      </c>
      <c r="C964">
        <f>Input!A964</f>
        <v>0</v>
      </c>
      <c r="D964">
        <f>Input!B964</f>
        <v>0</v>
      </c>
      <c r="E964">
        <f>Input!C964</f>
        <v>0</v>
      </c>
      <c r="F964">
        <f>Input!D964</f>
        <v>0</v>
      </c>
      <c r="G964">
        <f>Input!E964</f>
        <v>0</v>
      </c>
      <c r="H964">
        <f>Input!F964</f>
        <v>0</v>
      </c>
      <c r="I964">
        <f>Input!G964</f>
        <v>0</v>
      </c>
      <c r="J964">
        <f>Input!H964</f>
        <v>0</v>
      </c>
      <c r="K964">
        <f>Input!I964</f>
        <v>0</v>
      </c>
      <c r="L964">
        <f>Input!J964</f>
        <v>0</v>
      </c>
      <c r="M964">
        <f>Input!K964</f>
        <v>0</v>
      </c>
      <c r="N964" s="1">
        <f>Input!L964</f>
        <v>0</v>
      </c>
      <c r="O964" s="1">
        <f>Input!M964</f>
        <v>0</v>
      </c>
      <c r="P964" s="1">
        <f>Input!N964</f>
        <v>0</v>
      </c>
      <c r="Q964" s="1">
        <f>Input!O964</f>
        <v>0</v>
      </c>
      <c r="R964">
        <f>Input!P964</f>
        <v>0</v>
      </c>
      <c r="S964" s="1">
        <f>Input!Q964</f>
        <v>0</v>
      </c>
      <c r="T964" s="1">
        <f>Input!R964</f>
        <v>0</v>
      </c>
    </row>
    <row r="965" spans="1:20" x14ac:dyDescent="0.45">
      <c r="A965">
        <f t="shared" si="31"/>
        <v>0</v>
      </c>
      <c r="B965">
        <f t="shared" si="30"/>
        <v>0</v>
      </c>
      <c r="C965">
        <f>Input!A965</f>
        <v>0</v>
      </c>
      <c r="D965">
        <f>Input!B965</f>
        <v>0</v>
      </c>
      <c r="E965">
        <f>Input!C965</f>
        <v>0</v>
      </c>
      <c r="F965">
        <f>Input!D965</f>
        <v>0</v>
      </c>
      <c r="G965">
        <f>Input!E965</f>
        <v>0</v>
      </c>
      <c r="H965">
        <f>Input!F965</f>
        <v>0</v>
      </c>
      <c r="I965">
        <f>Input!G965</f>
        <v>0</v>
      </c>
      <c r="J965">
        <f>Input!H965</f>
        <v>0</v>
      </c>
      <c r="K965">
        <f>Input!I965</f>
        <v>0</v>
      </c>
      <c r="L965">
        <f>Input!J965</f>
        <v>0</v>
      </c>
      <c r="M965">
        <f>Input!K965</f>
        <v>0</v>
      </c>
      <c r="N965" s="1">
        <f>Input!L965</f>
        <v>0</v>
      </c>
      <c r="O965" s="1">
        <f>Input!M965</f>
        <v>0</v>
      </c>
      <c r="P965" s="1">
        <f>Input!N965</f>
        <v>0</v>
      </c>
      <c r="Q965" s="1">
        <f>Input!O965</f>
        <v>0</v>
      </c>
      <c r="R965">
        <f>Input!P965</f>
        <v>0</v>
      </c>
      <c r="S965" s="1">
        <f>Input!Q965</f>
        <v>0</v>
      </c>
      <c r="T965" s="1">
        <f>Input!R965</f>
        <v>0</v>
      </c>
    </row>
    <row r="966" spans="1:20" x14ac:dyDescent="0.45">
      <c r="A966">
        <f t="shared" si="31"/>
        <v>0</v>
      </c>
      <c r="B966">
        <f t="shared" si="30"/>
        <v>0</v>
      </c>
      <c r="C966">
        <f>Input!A966</f>
        <v>0</v>
      </c>
      <c r="D966">
        <f>Input!B966</f>
        <v>0</v>
      </c>
      <c r="E966">
        <f>Input!C966</f>
        <v>0</v>
      </c>
      <c r="F966">
        <f>Input!D966</f>
        <v>0</v>
      </c>
      <c r="G966">
        <f>Input!E966</f>
        <v>0</v>
      </c>
      <c r="H966">
        <f>Input!F966</f>
        <v>0</v>
      </c>
      <c r="I966">
        <f>Input!G966</f>
        <v>0</v>
      </c>
      <c r="J966">
        <f>Input!H966</f>
        <v>0</v>
      </c>
      <c r="K966">
        <f>Input!I966</f>
        <v>0</v>
      </c>
      <c r="L966">
        <f>Input!J966</f>
        <v>0</v>
      </c>
      <c r="M966">
        <f>Input!K966</f>
        <v>0</v>
      </c>
      <c r="N966" s="1">
        <f>Input!L966</f>
        <v>0</v>
      </c>
      <c r="O966" s="1">
        <f>Input!M966</f>
        <v>0</v>
      </c>
      <c r="P966" s="1">
        <f>Input!N966</f>
        <v>0</v>
      </c>
      <c r="Q966" s="1">
        <f>Input!O966</f>
        <v>0</v>
      </c>
      <c r="R966">
        <f>Input!P966</f>
        <v>0</v>
      </c>
      <c r="S966" s="1">
        <f>Input!Q966</f>
        <v>0</v>
      </c>
      <c r="T966" s="1">
        <f>Input!R966</f>
        <v>0</v>
      </c>
    </row>
    <row r="967" spans="1:20" x14ac:dyDescent="0.45">
      <c r="A967">
        <f t="shared" si="31"/>
        <v>0</v>
      </c>
      <c r="B967">
        <f t="shared" si="30"/>
        <v>0</v>
      </c>
      <c r="C967">
        <f>Input!A967</f>
        <v>0</v>
      </c>
      <c r="D967">
        <f>Input!B967</f>
        <v>0</v>
      </c>
      <c r="E967">
        <f>Input!C967</f>
        <v>0</v>
      </c>
      <c r="F967">
        <f>Input!D967</f>
        <v>0</v>
      </c>
      <c r="G967">
        <f>Input!E967</f>
        <v>0</v>
      </c>
      <c r="H967">
        <f>Input!F967</f>
        <v>0</v>
      </c>
      <c r="I967">
        <f>Input!G967</f>
        <v>0</v>
      </c>
      <c r="J967">
        <f>Input!H967</f>
        <v>0</v>
      </c>
      <c r="K967">
        <f>Input!I967</f>
        <v>0</v>
      </c>
      <c r="L967">
        <f>Input!J967</f>
        <v>0</v>
      </c>
      <c r="M967">
        <f>Input!K967</f>
        <v>0</v>
      </c>
      <c r="N967" s="1">
        <f>Input!L967</f>
        <v>0</v>
      </c>
      <c r="O967" s="1">
        <f>Input!M967</f>
        <v>0</v>
      </c>
      <c r="P967" s="1">
        <f>Input!N967</f>
        <v>0</v>
      </c>
      <c r="Q967" s="1">
        <f>Input!O967</f>
        <v>0</v>
      </c>
      <c r="R967">
        <f>Input!P967</f>
        <v>0</v>
      </c>
      <c r="S967" s="1">
        <f>Input!Q967</f>
        <v>0</v>
      </c>
      <c r="T967" s="1">
        <f>Input!R967</f>
        <v>0</v>
      </c>
    </row>
    <row r="968" spans="1:20" x14ac:dyDescent="0.45">
      <c r="A968">
        <f t="shared" si="31"/>
        <v>0</v>
      </c>
      <c r="B968">
        <f t="shared" si="30"/>
        <v>0</v>
      </c>
      <c r="C968">
        <f>Input!A968</f>
        <v>0</v>
      </c>
      <c r="D968">
        <f>Input!B968</f>
        <v>0</v>
      </c>
      <c r="E968">
        <f>Input!C968</f>
        <v>0</v>
      </c>
      <c r="F968">
        <f>Input!D968</f>
        <v>0</v>
      </c>
      <c r="G968">
        <f>Input!E968</f>
        <v>0</v>
      </c>
      <c r="H968">
        <f>Input!F968</f>
        <v>0</v>
      </c>
      <c r="I968">
        <f>Input!G968</f>
        <v>0</v>
      </c>
      <c r="J968">
        <f>Input!H968</f>
        <v>0</v>
      </c>
      <c r="K968">
        <f>Input!I968</f>
        <v>0</v>
      </c>
      <c r="L968">
        <f>Input!J968</f>
        <v>0</v>
      </c>
      <c r="M968">
        <f>Input!K968</f>
        <v>0</v>
      </c>
      <c r="N968" s="1">
        <f>Input!L968</f>
        <v>0</v>
      </c>
      <c r="O968" s="1">
        <f>Input!M968</f>
        <v>0</v>
      </c>
      <c r="P968" s="1">
        <f>Input!N968</f>
        <v>0</v>
      </c>
      <c r="Q968" s="1">
        <f>Input!O968</f>
        <v>0</v>
      </c>
      <c r="R968">
        <f>Input!P968</f>
        <v>0</v>
      </c>
      <c r="S968" s="1">
        <f>Input!Q968</f>
        <v>0</v>
      </c>
      <c r="T968" s="1">
        <f>Input!R968</f>
        <v>0</v>
      </c>
    </row>
    <row r="969" spans="1:20" x14ac:dyDescent="0.45">
      <c r="A969">
        <f t="shared" si="31"/>
        <v>0</v>
      </c>
      <c r="B969">
        <f t="shared" si="30"/>
        <v>0</v>
      </c>
      <c r="C969">
        <f>Input!A969</f>
        <v>0</v>
      </c>
      <c r="D969">
        <f>Input!B969</f>
        <v>0</v>
      </c>
      <c r="E969">
        <f>Input!C969</f>
        <v>0</v>
      </c>
      <c r="F969">
        <f>Input!D969</f>
        <v>0</v>
      </c>
      <c r="G969">
        <f>Input!E969</f>
        <v>0</v>
      </c>
      <c r="H969">
        <f>Input!F969</f>
        <v>0</v>
      </c>
      <c r="I969">
        <f>Input!G969</f>
        <v>0</v>
      </c>
      <c r="J969">
        <f>Input!H969</f>
        <v>0</v>
      </c>
      <c r="K969">
        <f>Input!I969</f>
        <v>0</v>
      </c>
      <c r="L969">
        <f>Input!J969</f>
        <v>0</v>
      </c>
      <c r="M969">
        <f>Input!K969</f>
        <v>0</v>
      </c>
      <c r="N969" s="1">
        <f>Input!L969</f>
        <v>0</v>
      </c>
      <c r="O969" s="1">
        <f>Input!M969</f>
        <v>0</v>
      </c>
      <c r="P969" s="1">
        <f>Input!N969</f>
        <v>0</v>
      </c>
      <c r="Q969" s="1">
        <f>Input!O969</f>
        <v>0</v>
      </c>
      <c r="R969">
        <f>Input!P969</f>
        <v>0</v>
      </c>
      <c r="S969" s="1">
        <f>Input!Q969</f>
        <v>0</v>
      </c>
      <c r="T969" s="1">
        <f>Input!R969</f>
        <v>0</v>
      </c>
    </row>
    <row r="970" spans="1:20" x14ac:dyDescent="0.45">
      <c r="A970">
        <f t="shared" si="31"/>
        <v>0</v>
      </c>
      <c r="B970">
        <f t="shared" ref="B970:B1001" si="32">IF(E970="Ngrid-LI",1,IF(E970="Ngrid-NY",1,IF(E970="NGrid-Upstate",1,0)))</f>
        <v>0</v>
      </c>
      <c r="C970">
        <f>Input!A970</f>
        <v>0</v>
      </c>
      <c r="D970">
        <f>Input!B970</f>
        <v>0</v>
      </c>
      <c r="E970">
        <f>Input!C970</f>
        <v>0</v>
      </c>
      <c r="F970">
        <f>Input!D970</f>
        <v>0</v>
      </c>
      <c r="G970">
        <f>Input!E970</f>
        <v>0</v>
      </c>
      <c r="H970">
        <f>Input!F970</f>
        <v>0</v>
      </c>
      <c r="I970">
        <f>Input!G970</f>
        <v>0</v>
      </c>
      <c r="J970">
        <f>Input!H970</f>
        <v>0</v>
      </c>
      <c r="K970">
        <f>Input!I970</f>
        <v>0</v>
      </c>
      <c r="L970">
        <f>Input!J970</f>
        <v>0</v>
      </c>
      <c r="M970">
        <f>Input!K970</f>
        <v>0</v>
      </c>
      <c r="N970" s="1">
        <f>Input!L970</f>
        <v>0</v>
      </c>
      <c r="O970" s="1">
        <f>Input!M970</f>
        <v>0</v>
      </c>
      <c r="P970" s="1">
        <f>Input!N970</f>
        <v>0</v>
      </c>
      <c r="Q970" s="1">
        <f>Input!O970</f>
        <v>0</v>
      </c>
      <c r="R970">
        <f>Input!P970</f>
        <v>0</v>
      </c>
      <c r="S970" s="1">
        <f>Input!Q970</f>
        <v>0</v>
      </c>
      <c r="T970" s="1">
        <f>Input!R970</f>
        <v>0</v>
      </c>
    </row>
    <row r="971" spans="1:20" x14ac:dyDescent="0.45">
      <c r="A971">
        <f t="shared" si="31"/>
        <v>0</v>
      </c>
      <c r="B971">
        <f t="shared" si="32"/>
        <v>0</v>
      </c>
      <c r="C971">
        <f>Input!A971</f>
        <v>0</v>
      </c>
      <c r="D971">
        <f>Input!B971</f>
        <v>0</v>
      </c>
      <c r="E971">
        <f>Input!C971</f>
        <v>0</v>
      </c>
      <c r="F971">
        <f>Input!D971</f>
        <v>0</v>
      </c>
      <c r="G971">
        <f>Input!E971</f>
        <v>0</v>
      </c>
      <c r="H971">
        <f>Input!F971</f>
        <v>0</v>
      </c>
      <c r="I971">
        <f>Input!G971</f>
        <v>0</v>
      </c>
      <c r="J971">
        <f>Input!H971</f>
        <v>0</v>
      </c>
      <c r="K971">
        <f>Input!I971</f>
        <v>0</v>
      </c>
      <c r="L971">
        <f>Input!J971</f>
        <v>0</v>
      </c>
      <c r="M971">
        <f>Input!K971</f>
        <v>0</v>
      </c>
      <c r="N971" s="1">
        <f>Input!L971</f>
        <v>0</v>
      </c>
      <c r="O971" s="1">
        <f>Input!M971</f>
        <v>0</v>
      </c>
      <c r="P971" s="1">
        <f>Input!N971</f>
        <v>0</v>
      </c>
      <c r="Q971" s="1">
        <f>Input!O971</f>
        <v>0</v>
      </c>
      <c r="R971">
        <f>Input!P971</f>
        <v>0</v>
      </c>
      <c r="S971" s="1">
        <f>Input!Q971</f>
        <v>0</v>
      </c>
      <c r="T971" s="1">
        <f>Input!R971</f>
        <v>0</v>
      </c>
    </row>
    <row r="972" spans="1:20" x14ac:dyDescent="0.45">
      <c r="A972">
        <f t="shared" si="31"/>
        <v>0</v>
      </c>
      <c r="B972">
        <f t="shared" si="32"/>
        <v>0</v>
      </c>
      <c r="C972">
        <f>Input!A972</f>
        <v>0</v>
      </c>
      <c r="D972">
        <f>Input!B972</f>
        <v>0</v>
      </c>
      <c r="E972">
        <f>Input!C972</f>
        <v>0</v>
      </c>
      <c r="F972">
        <f>Input!D972</f>
        <v>0</v>
      </c>
      <c r="G972">
        <f>Input!E972</f>
        <v>0</v>
      </c>
      <c r="H972">
        <f>Input!F972</f>
        <v>0</v>
      </c>
      <c r="I972">
        <f>Input!G972</f>
        <v>0</v>
      </c>
      <c r="J972">
        <f>Input!H972</f>
        <v>0</v>
      </c>
      <c r="K972">
        <f>Input!I972</f>
        <v>0</v>
      </c>
      <c r="L972">
        <f>Input!J972</f>
        <v>0</v>
      </c>
      <c r="M972">
        <f>Input!K972</f>
        <v>0</v>
      </c>
      <c r="N972" s="1">
        <f>Input!L972</f>
        <v>0</v>
      </c>
      <c r="O972" s="1">
        <f>Input!M972</f>
        <v>0</v>
      </c>
      <c r="P972" s="1">
        <f>Input!N972</f>
        <v>0</v>
      </c>
      <c r="Q972" s="1">
        <f>Input!O972</f>
        <v>0</v>
      </c>
      <c r="R972">
        <f>Input!P972</f>
        <v>0</v>
      </c>
      <c r="S972" s="1">
        <f>Input!Q972</f>
        <v>0</v>
      </c>
      <c r="T972" s="1">
        <f>Input!R972</f>
        <v>0</v>
      </c>
    </row>
    <row r="973" spans="1:20" x14ac:dyDescent="0.45">
      <c r="A973">
        <f t="shared" si="31"/>
        <v>0</v>
      </c>
      <c r="B973">
        <f t="shared" si="32"/>
        <v>0</v>
      </c>
      <c r="C973">
        <f>Input!A973</f>
        <v>0</v>
      </c>
      <c r="D973">
        <f>Input!B973</f>
        <v>0</v>
      </c>
      <c r="E973">
        <f>Input!C973</f>
        <v>0</v>
      </c>
      <c r="F973">
        <f>Input!D973</f>
        <v>0</v>
      </c>
      <c r="G973">
        <f>Input!E973</f>
        <v>0</v>
      </c>
      <c r="H973">
        <f>Input!F973</f>
        <v>0</v>
      </c>
      <c r="I973">
        <f>Input!G973</f>
        <v>0</v>
      </c>
      <c r="J973">
        <f>Input!H973</f>
        <v>0</v>
      </c>
      <c r="K973">
        <f>Input!I973</f>
        <v>0</v>
      </c>
      <c r="L973">
        <f>Input!J973</f>
        <v>0</v>
      </c>
      <c r="M973">
        <f>Input!K973</f>
        <v>0</v>
      </c>
      <c r="N973" s="1">
        <f>Input!L973</f>
        <v>0</v>
      </c>
      <c r="O973" s="1">
        <f>Input!M973</f>
        <v>0</v>
      </c>
      <c r="P973" s="1">
        <f>Input!N973</f>
        <v>0</v>
      </c>
      <c r="Q973" s="1">
        <f>Input!O973</f>
        <v>0</v>
      </c>
      <c r="R973">
        <f>Input!P973</f>
        <v>0</v>
      </c>
      <c r="S973" s="1">
        <f>Input!Q973</f>
        <v>0</v>
      </c>
      <c r="T973" s="1">
        <f>Input!R973</f>
        <v>0</v>
      </c>
    </row>
    <row r="974" spans="1:20" x14ac:dyDescent="0.45">
      <c r="A974">
        <f t="shared" si="31"/>
        <v>0</v>
      </c>
      <c r="B974">
        <f t="shared" si="32"/>
        <v>0</v>
      </c>
      <c r="C974">
        <f>Input!A974</f>
        <v>0</v>
      </c>
      <c r="D974">
        <f>Input!B974</f>
        <v>0</v>
      </c>
      <c r="E974">
        <f>Input!C974</f>
        <v>0</v>
      </c>
      <c r="F974">
        <f>Input!D974</f>
        <v>0</v>
      </c>
      <c r="G974">
        <f>Input!E974</f>
        <v>0</v>
      </c>
      <c r="H974">
        <f>Input!F974</f>
        <v>0</v>
      </c>
      <c r="I974">
        <f>Input!G974</f>
        <v>0</v>
      </c>
      <c r="J974">
        <f>Input!H974</f>
        <v>0</v>
      </c>
      <c r="K974">
        <f>Input!I974</f>
        <v>0</v>
      </c>
      <c r="L974">
        <f>Input!J974</f>
        <v>0</v>
      </c>
      <c r="M974">
        <f>Input!K974</f>
        <v>0</v>
      </c>
      <c r="N974" s="1">
        <f>Input!L974</f>
        <v>0</v>
      </c>
      <c r="O974" s="1">
        <f>Input!M974</f>
        <v>0</v>
      </c>
      <c r="P974" s="1">
        <f>Input!N974</f>
        <v>0</v>
      </c>
      <c r="Q974" s="1">
        <f>Input!O974</f>
        <v>0</v>
      </c>
      <c r="R974">
        <f>Input!P974</f>
        <v>0</v>
      </c>
      <c r="S974" s="1">
        <f>Input!Q974</f>
        <v>0</v>
      </c>
      <c r="T974" s="1">
        <f>Input!R974</f>
        <v>0</v>
      </c>
    </row>
    <row r="975" spans="1:20" x14ac:dyDescent="0.45">
      <c r="A975">
        <f t="shared" si="31"/>
        <v>0</v>
      </c>
      <c r="B975">
        <f t="shared" si="32"/>
        <v>0</v>
      </c>
      <c r="C975">
        <f>Input!A975</f>
        <v>0</v>
      </c>
      <c r="D975">
        <f>Input!B975</f>
        <v>0</v>
      </c>
      <c r="E975">
        <f>Input!C975</f>
        <v>0</v>
      </c>
      <c r="F975">
        <f>Input!D975</f>
        <v>0</v>
      </c>
      <c r="G975">
        <f>Input!E975</f>
        <v>0</v>
      </c>
      <c r="H975">
        <f>Input!F975</f>
        <v>0</v>
      </c>
      <c r="I975">
        <f>Input!G975</f>
        <v>0</v>
      </c>
      <c r="J975">
        <f>Input!H975</f>
        <v>0</v>
      </c>
      <c r="K975">
        <f>Input!I975</f>
        <v>0</v>
      </c>
      <c r="L975">
        <f>Input!J975</f>
        <v>0</v>
      </c>
      <c r="M975">
        <f>Input!K975</f>
        <v>0</v>
      </c>
      <c r="N975" s="1">
        <f>Input!L975</f>
        <v>0</v>
      </c>
      <c r="O975" s="1">
        <f>Input!M975</f>
        <v>0</v>
      </c>
      <c r="P975" s="1">
        <f>Input!N975</f>
        <v>0</v>
      </c>
      <c r="Q975" s="1">
        <f>Input!O975</f>
        <v>0</v>
      </c>
      <c r="R975">
        <f>Input!P975</f>
        <v>0</v>
      </c>
      <c r="S975" s="1">
        <f>Input!Q975</f>
        <v>0</v>
      </c>
      <c r="T975" s="1">
        <f>Input!R975</f>
        <v>0</v>
      </c>
    </row>
    <row r="976" spans="1:20" x14ac:dyDescent="0.45">
      <c r="A976">
        <f t="shared" si="31"/>
        <v>0</v>
      </c>
      <c r="B976">
        <f t="shared" si="32"/>
        <v>0</v>
      </c>
      <c r="C976">
        <f>Input!A976</f>
        <v>0</v>
      </c>
      <c r="D976">
        <f>Input!B976</f>
        <v>0</v>
      </c>
      <c r="E976">
        <f>Input!C976</f>
        <v>0</v>
      </c>
      <c r="F976">
        <f>Input!D976</f>
        <v>0</v>
      </c>
      <c r="G976">
        <f>Input!E976</f>
        <v>0</v>
      </c>
      <c r="H976">
        <f>Input!F976</f>
        <v>0</v>
      </c>
      <c r="I976">
        <f>Input!G976</f>
        <v>0</v>
      </c>
      <c r="J976">
        <f>Input!H976</f>
        <v>0</v>
      </c>
      <c r="K976">
        <f>Input!I976</f>
        <v>0</v>
      </c>
      <c r="L976">
        <f>Input!J976</f>
        <v>0</v>
      </c>
      <c r="M976">
        <f>Input!K976</f>
        <v>0</v>
      </c>
      <c r="N976" s="1">
        <f>Input!L976</f>
        <v>0</v>
      </c>
      <c r="O976" s="1">
        <f>Input!M976</f>
        <v>0</v>
      </c>
      <c r="P976" s="1">
        <f>Input!N976</f>
        <v>0</v>
      </c>
      <c r="Q976" s="1">
        <f>Input!O976</f>
        <v>0</v>
      </c>
      <c r="R976">
        <f>Input!P976</f>
        <v>0</v>
      </c>
      <c r="S976" s="1">
        <f>Input!Q976</f>
        <v>0</v>
      </c>
      <c r="T976" s="1">
        <f>Input!R976</f>
        <v>0</v>
      </c>
    </row>
    <row r="977" spans="1:20" x14ac:dyDescent="0.45">
      <c r="A977">
        <f t="shared" si="31"/>
        <v>0</v>
      </c>
      <c r="B977">
        <f t="shared" si="32"/>
        <v>0</v>
      </c>
      <c r="C977">
        <f>Input!A977</f>
        <v>0</v>
      </c>
      <c r="D977">
        <f>Input!B977</f>
        <v>0</v>
      </c>
      <c r="E977">
        <f>Input!C977</f>
        <v>0</v>
      </c>
      <c r="F977">
        <f>Input!D977</f>
        <v>0</v>
      </c>
      <c r="G977">
        <f>Input!E977</f>
        <v>0</v>
      </c>
      <c r="H977">
        <f>Input!F977</f>
        <v>0</v>
      </c>
      <c r="I977">
        <f>Input!G977</f>
        <v>0</v>
      </c>
      <c r="J977">
        <f>Input!H977</f>
        <v>0</v>
      </c>
      <c r="K977">
        <f>Input!I977</f>
        <v>0</v>
      </c>
      <c r="L977">
        <f>Input!J977</f>
        <v>0</v>
      </c>
      <c r="M977">
        <f>Input!K977</f>
        <v>0</v>
      </c>
      <c r="N977" s="1">
        <f>Input!L977</f>
        <v>0</v>
      </c>
      <c r="O977" s="1">
        <f>Input!M977</f>
        <v>0</v>
      </c>
      <c r="P977" s="1">
        <f>Input!N977</f>
        <v>0</v>
      </c>
      <c r="Q977" s="1">
        <f>Input!O977</f>
        <v>0</v>
      </c>
      <c r="R977">
        <f>Input!P977</f>
        <v>0</v>
      </c>
      <c r="S977" s="1">
        <f>Input!Q977</f>
        <v>0</v>
      </c>
      <c r="T977" s="1">
        <f>Input!R977</f>
        <v>0</v>
      </c>
    </row>
    <row r="978" spans="1:20" x14ac:dyDescent="0.45">
      <c r="A978">
        <f t="shared" si="31"/>
        <v>0</v>
      </c>
      <c r="B978">
        <f t="shared" si="32"/>
        <v>0</v>
      </c>
      <c r="C978">
        <f>Input!A978</f>
        <v>0</v>
      </c>
      <c r="D978">
        <f>Input!B978</f>
        <v>0</v>
      </c>
      <c r="E978">
        <f>Input!C978</f>
        <v>0</v>
      </c>
      <c r="F978">
        <f>Input!D978</f>
        <v>0</v>
      </c>
      <c r="G978">
        <f>Input!E978</f>
        <v>0</v>
      </c>
      <c r="H978">
        <f>Input!F978</f>
        <v>0</v>
      </c>
      <c r="I978">
        <f>Input!G978</f>
        <v>0</v>
      </c>
      <c r="J978">
        <f>Input!H978</f>
        <v>0</v>
      </c>
      <c r="K978">
        <f>Input!I978</f>
        <v>0</v>
      </c>
      <c r="L978">
        <f>Input!J978</f>
        <v>0</v>
      </c>
      <c r="M978">
        <f>Input!K978</f>
        <v>0</v>
      </c>
      <c r="N978" s="1">
        <f>Input!L978</f>
        <v>0</v>
      </c>
      <c r="O978" s="1">
        <f>Input!M978</f>
        <v>0</v>
      </c>
      <c r="P978" s="1">
        <f>Input!N978</f>
        <v>0</v>
      </c>
      <c r="Q978" s="1">
        <f>Input!O978</f>
        <v>0</v>
      </c>
      <c r="R978">
        <f>Input!P978</f>
        <v>0</v>
      </c>
      <c r="S978" s="1">
        <f>Input!Q978</f>
        <v>0</v>
      </c>
      <c r="T978" s="1">
        <f>Input!R978</f>
        <v>0</v>
      </c>
    </row>
    <row r="979" spans="1:20" x14ac:dyDescent="0.45">
      <c r="A979">
        <f t="shared" si="31"/>
        <v>0</v>
      </c>
      <c r="B979">
        <f t="shared" si="32"/>
        <v>0</v>
      </c>
      <c r="C979">
        <f>Input!A979</f>
        <v>0</v>
      </c>
      <c r="D979">
        <f>Input!B979</f>
        <v>0</v>
      </c>
      <c r="E979">
        <f>Input!C979</f>
        <v>0</v>
      </c>
      <c r="F979">
        <f>Input!D979</f>
        <v>0</v>
      </c>
      <c r="G979">
        <f>Input!E979</f>
        <v>0</v>
      </c>
      <c r="H979">
        <f>Input!F979</f>
        <v>0</v>
      </c>
      <c r="I979">
        <f>Input!G979</f>
        <v>0</v>
      </c>
      <c r="J979">
        <f>Input!H979</f>
        <v>0</v>
      </c>
      <c r="K979">
        <f>Input!I979</f>
        <v>0</v>
      </c>
      <c r="L979">
        <f>Input!J979</f>
        <v>0</v>
      </c>
      <c r="M979">
        <f>Input!K979</f>
        <v>0</v>
      </c>
      <c r="N979" s="1">
        <f>Input!L979</f>
        <v>0</v>
      </c>
      <c r="O979" s="1">
        <f>Input!M979</f>
        <v>0</v>
      </c>
      <c r="P979" s="1">
        <f>Input!N979</f>
        <v>0</v>
      </c>
      <c r="Q979" s="1">
        <f>Input!O979</f>
        <v>0</v>
      </c>
      <c r="R979">
        <f>Input!P979</f>
        <v>0</v>
      </c>
      <c r="S979" s="1">
        <f>Input!Q979</f>
        <v>0</v>
      </c>
      <c r="T979" s="1">
        <f>Input!R979</f>
        <v>0</v>
      </c>
    </row>
    <row r="980" spans="1:20" x14ac:dyDescent="0.45">
      <c r="A980">
        <f t="shared" si="31"/>
        <v>0</v>
      </c>
      <c r="B980">
        <f t="shared" si="32"/>
        <v>0</v>
      </c>
      <c r="C980">
        <f>Input!A980</f>
        <v>0</v>
      </c>
      <c r="D980">
        <f>Input!B980</f>
        <v>0</v>
      </c>
      <c r="E980">
        <f>Input!C980</f>
        <v>0</v>
      </c>
      <c r="F980">
        <f>Input!D980</f>
        <v>0</v>
      </c>
      <c r="G980">
        <f>Input!E980</f>
        <v>0</v>
      </c>
      <c r="H980">
        <f>Input!F980</f>
        <v>0</v>
      </c>
      <c r="I980">
        <f>Input!G980</f>
        <v>0</v>
      </c>
      <c r="J980">
        <f>Input!H980</f>
        <v>0</v>
      </c>
      <c r="K980">
        <f>Input!I980</f>
        <v>0</v>
      </c>
      <c r="L980">
        <f>Input!J980</f>
        <v>0</v>
      </c>
      <c r="M980">
        <f>Input!K980</f>
        <v>0</v>
      </c>
      <c r="N980" s="1">
        <f>Input!L980</f>
        <v>0</v>
      </c>
      <c r="O980" s="1">
        <f>Input!M980</f>
        <v>0</v>
      </c>
      <c r="P980" s="1">
        <f>Input!N980</f>
        <v>0</v>
      </c>
      <c r="Q980" s="1">
        <f>Input!O980</f>
        <v>0</v>
      </c>
      <c r="R980">
        <f>Input!P980</f>
        <v>0</v>
      </c>
      <c r="S980" s="1">
        <f>Input!Q980</f>
        <v>0</v>
      </c>
      <c r="T980" s="1">
        <f>Input!R980</f>
        <v>0</v>
      </c>
    </row>
    <row r="981" spans="1:20" x14ac:dyDescent="0.45">
      <c r="A981">
        <f t="shared" si="31"/>
        <v>0</v>
      </c>
      <c r="B981">
        <f t="shared" si="32"/>
        <v>0</v>
      </c>
      <c r="C981">
        <f>Input!A981</f>
        <v>0</v>
      </c>
      <c r="D981">
        <f>Input!B981</f>
        <v>0</v>
      </c>
      <c r="E981">
        <f>Input!C981</f>
        <v>0</v>
      </c>
      <c r="F981">
        <f>Input!D981</f>
        <v>0</v>
      </c>
      <c r="G981">
        <f>Input!E981</f>
        <v>0</v>
      </c>
      <c r="H981">
        <f>Input!F981</f>
        <v>0</v>
      </c>
      <c r="I981">
        <f>Input!G981</f>
        <v>0</v>
      </c>
      <c r="J981">
        <f>Input!H981</f>
        <v>0</v>
      </c>
      <c r="K981">
        <f>Input!I981</f>
        <v>0</v>
      </c>
      <c r="L981">
        <f>Input!J981</f>
        <v>0</v>
      </c>
      <c r="M981">
        <f>Input!K981</f>
        <v>0</v>
      </c>
      <c r="N981" s="1">
        <f>Input!L981</f>
        <v>0</v>
      </c>
      <c r="O981" s="1">
        <f>Input!M981</f>
        <v>0</v>
      </c>
      <c r="P981" s="1">
        <f>Input!N981</f>
        <v>0</v>
      </c>
      <c r="Q981" s="1">
        <f>Input!O981</f>
        <v>0</v>
      </c>
      <c r="R981">
        <f>Input!P981</f>
        <v>0</v>
      </c>
      <c r="S981" s="1">
        <f>Input!Q981</f>
        <v>0</v>
      </c>
      <c r="T981" s="1">
        <f>Input!R981</f>
        <v>0</v>
      </c>
    </row>
    <row r="982" spans="1:20" x14ac:dyDescent="0.45">
      <c r="A982">
        <f t="shared" si="31"/>
        <v>0</v>
      </c>
      <c r="B982">
        <f t="shared" si="32"/>
        <v>0</v>
      </c>
      <c r="C982">
        <f>Input!A982</f>
        <v>0</v>
      </c>
      <c r="D982">
        <f>Input!B982</f>
        <v>0</v>
      </c>
      <c r="E982">
        <f>Input!C982</f>
        <v>0</v>
      </c>
      <c r="F982">
        <f>Input!D982</f>
        <v>0</v>
      </c>
      <c r="G982">
        <f>Input!E982</f>
        <v>0</v>
      </c>
      <c r="H982">
        <f>Input!F982</f>
        <v>0</v>
      </c>
      <c r="I982">
        <f>Input!G982</f>
        <v>0</v>
      </c>
      <c r="J982">
        <f>Input!H982</f>
        <v>0</v>
      </c>
      <c r="K982">
        <f>Input!I982</f>
        <v>0</v>
      </c>
      <c r="L982">
        <f>Input!J982</f>
        <v>0</v>
      </c>
      <c r="M982">
        <f>Input!K982</f>
        <v>0</v>
      </c>
      <c r="N982" s="1">
        <f>Input!L982</f>
        <v>0</v>
      </c>
      <c r="O982" s="1">
        <f>Input!M982</f>
        <v>0</v>
      </c>
      <c r="P982" s="1">
        <f>Input!N982</f>
        <v>0</v>
      </c>
      <c r="Q982" s="1">
        <f>Input!O982</f>
        <v>0</v>
      </c>
      <c r="R982">
        <f>Input!P982</f>
        <v>0</v>
      </c>
      <c r="S982" s="1">
        <f>Input!Q982</f>
        <v>0</v>
      </c>
      <c r="T982" s="1">
        <f>Input!R982</f>
        <v>0</v>
      </c>
    </row>
    <row r="983" spans="1:20" x14ac:dyDescent="0.45">
      <c r="A983">
        <f t="shared" si="31"/>
        <v>0</v>
      </c>
      <c r="B983">
        <f t="shared" si="32"/>
        <v>0</v>
      </c>
      <c r="C983">
        <f>Input!A983</f>
        <v>0</v>
      </c>
      <c r="D983">
        <f>Input!B983</f>
        <v>0</v>
      </c>
      <c r="E983">
        <f>Input!C983</f>
        <v>0</v>
      </c>
      <c r="F983">
        <f>Input!D983</f>
        <v>0</v>
      </c>
      <c r="G983">
        <f>Input!E983</f>
        <v>0</v>
      </c>
      <c r="H983">
        <f>Input!F983</f>
        <v>0</v>
      </c>
      <c r="I983">
        <f>Input!G983</f>
        <v>0</v>
      </c>
      <c r="J983">
        <f>Input!H983</f>
        <v>0</v>
      </c>
      <c r="K983">
        <f>Input!I983</f>
        <v>0</v>
      </c>
      <c r="L983">
        <f>Input!J983</f>
        <v>0</v>
      </c>
      <c r="M983">
        <f>Input!K983</f>
        <v>0</v>
      </c>
      <c r="N983" s="1">
        <f>Input!L983</f>
        <v>0</v>
      </c>
      <c r="O983" s="1">
        <f>Input!M983</f>
        <v>0</v>
      </c>
      <c r="P983" s="1">
        <f>Input!N983</f>
        <v>0</v>
      </c>
      <c r="Q983" s="1">
        <f>Input!O983</f>
        <v>0</v>
      </c>
      <c r="R983">
        <f>Input!P983</f>
        <v>0</v>
      </c>
      <c r="S983" s="1">
        <f>Input!Q983</f>
        <v>0</v>
      </c>
      <c r="T983" s="1">
        <f>Input!R983</f>
        <v>0</v>
      </c>
    </row>
    <row r="984" spans="1:20" x14ac:dyDescent="0.45">
      <c r="A984">
        <f t="shared" si="31"/>
        <v>0</v>
      </c>
      <c r="B984">
        <f t="shared" si="32"/>
        <v>0</v>
      </c>
      <c r="C984">
        <f>Input!A984</f>
        <v>0</v>
      </c>
      <c r="D984">
        <f>Input!B984</f>
        <v>0</v>
      </c>
      <c r="E984">
        <f>Input!C984</f>
        <v>0</v>
      </c>
      <c r="F984">
        <f>Input!D984</f>
        <v>0</v>
      </c>
      <c r="G984">
        <f>Input!E984</f>
        <v>0</v>
      </c>
      <c r="H984">
        <f>Input!F984</f>
        <v>0</v>
      </c>
      <c r="I984">
        <f>Input!G984</f>
        <v>0</v>
      </c>
      <c r="J984">
        <f>Input!H984</f>
        <v>0</v>
      </c>
      <c r="K984">
        <f>Input!I984</f>
        <v>0</v>
      </c>
      <c r="L984">
        <f>Input!J984</f>
        <v>0</v>
      </c>
      <c r="M984">
        <f>Input!K984</f>
        <v>0</v>
      </c>
      <c r="N984" s="1">
        <f>Input!L984</f>
        <v>0</v>
      </c>
      <c r="O984" s="1">
        <f>Input!M984</f>
        <v>0</v>
      </c>
      <c r="P984" s="1">
        <f>Input!N984</f>
        <v>0</v>
      </c>
      <c r="Q984" s="1">
        <f>Input!O984</f>
        <v>0</v>
      </c>
      <c r="R984">
        <f>Input!P984</f>
        <v>0</v>
      </c>
      <c r="S984" s="1">
        <f>Input!Q984</f>
        <v>0</v>
      </c>
      <c r="T984" s="1">
        <f>Input!R984</f>
        <v>0</v>
      </c>
    </row>
    <row r="985" spans="1:20" x14ac:dyDescent="0.45">
      <c r="A985">
        <f t="shared" si="31"/>
        <v>0</v>
      </c>
      <c r="B985">
        <f t="shared" si="32"/>
        <v>0</v>
      </c>
      <c r="C985">
        <f>Input!A985</f>
        <v>0</v>
      </c>
      <c r="D985">
        <f>Input!B985</f>
        <v>0</v>
      </c>
      <c r="E985">
        <f>Input!C985</f>
        <v>0</v>
      </c>
      <c r="F985">
        <f>Input!D985</f>
        <v>0</v>
      </c>
      <c r="G985">
        <f>Input!E985</f>
        <v>0</v>
      </c>
      <c r="H985">
        <f>Input!F985</f>
        <v>0</v>
      </c>
      <c r="I985">
        <f>Input!G985</f>
        <v>0</v>
      </c>
      <c r="J985">
        <f>Input!H985</f>
        <v>0</v>
      </c>
      <c r="K985">
        <f>Input!I985</f>
        <v>0</v>
      </c>
      <c r="L985">
        <f>Input!J985</f>
        <v>0</v>
      </c>
      <c r="M985">
        <f>Input!K985</f>
        <v>0</v>
      </c>
      <c r="N985" s="1">
        <f>Input!L985</f>
        <v>0</v>
      </c>
      <c r="O985" s="1">
        <f>Input!M985</f>
        <v>0</v>
      </c>
      <c r="P985" s="1">
        <f>Input!N985</f>
        <v>0</v>
      </c>
      <c r="Q985" s="1">
        <f>Input!O985</f>
        <v>0</v>
      </c>
      <c r="R985">
        <f>Input!P985</f>
        <v>0</v>
      </c>
      <c r="S985" s="1">
        <f>Input!Q985</f>
        <v>0</v>
      </c>
      <c r="T985" s="1">
        <f>Input!R985</f>
        <v>0</v>
      </c>
    </row>
    <row r="986" spans="1:20" x14ac:dyDescent="0.45">
      <c r="A986">
        <f t="shared" si="31"/>
        <v>0</v>
      </c>
      <c r="B986">
        <f t="shared" si="32"/>
        <v>0</v>
      </c>
      <c r="C986">
        <f>Input!A986</f>
        <v>0</v>
      </c>
      <c r="D986">
        <f>Input!B986</f>
        <v>0</v>
      </c>
      <c r="E986">
        <f>Input!C986</f>
        <v>0</v>
      </c>
      <c r="F986">
        <f>Input!D986</f>
        <v>0</v>
      </c>
      <c r="G986">
        <f>Input!E986</f>
        <v>0</v>
      </c>
      <c r="H986">
        <f>Input!F986</f>
        <v>0</v>
      </c>
      <c r="I986">
        <f>Input!G986</f>
        <v>0</v>
      </c>
      <c r="J986">
        <f>Input!H986</f>
        <v>0</v>
      </c>
      <c r="K986">
        <f>Input!I986</f>
        <v>0</v>
      </c>
      <c r="L986">
        <f>Input!J986</f>
        <v>0</v>
      </c>
      <c r="M986">
        <f>Input!K986</f>
        <v>0</v>
      </c>
      <c r="N986" s="1">
        <f>Input!L986</f>
        <v>0</v>
      </c>
      <c r="O986" s="1">
        <f>Input!M986</f>
        <v>0</v>
      </c>
      <c r="P986" s="1">
        <f>Input!N986</f>
        <v>0</v>
      </c>
      <c r="Q986" s="1">
        <f>Input!O986</f>
        <v>0</v>
      </c>
      <c r="R986">
        <f>Input!P986</f>
        <v>0</v>
      </c>
      <c r="S986" s="1">
        <f>Input!Q986</f>
        <v>0</v>
      </c>
      <c r="T986" s="1">
        <f>Input!R986</f>
        <v>0</v>
      </c>
    </row>
    <row r="987" spans="1:20" x14ac:dyDescent="0.45">
      <c r="A987">
        <f t="shared" si="31"/>
        <v>0</v>
      </c>
      <c r="B987">
        <f t="shared" si="32"/>
        <v>0</v>
      </c>
      <c r="C987">
        <f>Input!A987</f>
        <v>0</v>
      </c>
      <c r="D987">
        <f>Input!B987</f>
        <v>0</v>
      </c>
      <c r="E987">
        <f>Input!C987</f>
        <v>0</v>
      </c>
      <c r="F987">
        <f>Input!D987</f>
        <v>0</v>
      </c>
      <c r="G987">
        <f>Input!E987</f>
        <v>0</v>
      </c>
      <c r="H987">
        <f>Input!F987</f>
        <v>0</v>
      </c>
      <c r="I987">
        <f>Input!G987</f>
        <v>0</v>
      </c>
      <c r="J987">
        <f>Input!H987</f>
        <v>0</v>
      </c>
      <c r="K987">
        <f>Input!I987</f>
        <v>0</v>
      </c>
      <c r="L987">
        <f>Input!J987</f>
        <v>0</v>
      </c>
      <c r="M987">
        <f>Input!K987</f>
        <v>0</v>
      </c>
      <c r="N987" s="1">
        <f>Input!L987</f>
        <v>0</v>
      </c>
      <c r="O987" s="1">
        <f>Input!M987</f>
        <v>0</v>
      </c>
      <c r="P987" s="1">
        <f>Input!N987</f>
        <v>0</v>
      </c>
      <c r="Q987" s="1">
        <f>Input!O987</f>
        <v>0</v>
      </c>
      <c r="R987">
        <f>Input!P987</f>
        <v>0</v>
      </c>
      <c r="S987" s="1">
        <f>Input!Q987</f>
        <v>0</v>
      </c>
      <c r="T987" s="1">
        <f>Input!R987</f>
        <v>0</v>
      </c>
    </row>
    <row r="988" spans="1:20" x14ac:dyDescent="0.45">
      <c r="A988">
        <f t="shared" si="31"/>
        <v>0</v>
      </c>
      <c r="B988">
        <f t="shared" si="32"/>
        <v>0</v>
      </c>
      <c r="C988">
        <f>Input!A988</f>
        <v>0</v>
      </c>
      <c r="D988">
        <f>Input!B988</f>
        <v>0</v>
      </c>
      <c r="E988">
        <f>Input!C988</f>
        <v>0</v>
      </c>
      <c r="F988">
        <f>Input!D988</f>
        <v>0</v>
      </c>
      <c r="G988">
        <f>Input!E988</f>
        <v>0</v>
      </c>
      <c r="H988">
        <f>Input!F988</f>
        <v>0</v>
      </c>
      <c r="I988">
        <f>Input!G988</f>
        <v>0</v>
      </c>
      <c r="J988">
        <f>Input!H988</f>
        <v>0</v>
      </c>
      <c r="K988">
        <f>Input!I988</f>
        <v>0</v>
      </c>
      <c r="L988">
        <f>Input!J988</f>
        <v>0</v>
      </c>
      <c r="M988">
        <f>Input!K988</f>
        <v>0</v>
      </c>
      <c r="N988" s="1">
        <f>Input!L988</f>
        <v>0</v>
      </c>
      <c r="O988" s="1">
        <f>Input!M988</f>
        <v>0</v>
      </c>
      <c r="P988" s="1">
        <f>Input!N988</f>
        <v>0</v>
      </c>
      <c r="Q988" s="1">
        <f>Input!O988</f>
        <v>0</v>
      </c>
      <c r="R988">
        <f>Input!P988</f>
        <v>0</v>
      </c>
      <c r="S988" s="1">
        <f>Input!Q988</f>
        <v>0</v>
      </c>
      <c r="T988" s="1">
        <f>Input!R988</f>
        <v>0</v>
      </c>
    </row>
    <row r="989" spans="1:20" x14ac:dyDescent="0.45">
      <c r="A989">
        <f t="shared" si="31"/>
        <v>0</v>
      </c>
      <c r="B989">
        <f t="shared" si="32"/>
        <v>0</v>
      </c>
      <c r="C989">
        <f>Input!A989</f>
        <v>0</v>
      </c>
      <c r="D989">
        <f>Input!B989</f>
        <v>0</v>
      </c>
      <c r="E989">
        <f>Input!C989</f>
        <v>0</v>
      </c>
      <c r="F989">
        <f>Input!D989</f>
        <v>0</v>
      </c>
      <c r="G989">
        <f>Input!E989</f>
        <v>0</v>
      </c>
      <c r="H989">
        <f>Input!F989</f>
        <v>0</v>
      </c>
      <c r="I989">
        <f>Input!G989</f>
        <v>0</v>
      </c>
      <c r="J989">
        <f>Input!H989</f>
        <v>0</v>
      </c>
      <c r="K989">
        <f>Input!I989</f>
        <v>0</v>
      </c>
      <c r="L989">
        <f>Input!J989</f>
        <v>0</v>
      </c>
      <c r="M989">
        <f>Input!K989</f>
        <v>0</v>
      </c>
      <c r="N989" s="1">
        <f>Input!L989</f>
        <v>0</v>
      </c>
      <c r="O989" s="1">
        <f>Input!M989</f>
        <v>0</v>
      </c>
      <c r="P989" s="1">
        <f>Input!N989</f>
        <v>0</v>
      </c>
      <c r="Q989" s="1">
        <f>Input!O989</f>
        <v>0</v>
      </c>
      <c r="R989">
        <f>Input!P989</f>
        <v>0</v>
      </c>
      <c r="S989" s="1">
        <f>Input!Q989</f>
        <v>0</v>
      </c>
      <c r="T989" s="1">
        <f>Input!R989</f>
        <v>0</v>
      </c>
    </row>
    <row r="990" spans="1:20" x14ac:dyDescent="0.45">
      <c r="A990">
        <f t="shared" si="31"/>
        <v>0</v>
      </c>
      <c r="B990">
        <f t="shared" si="32"/>
        <v>0</v>
      </c>
      <c r="C990">
        <f>Input!A990</f>
        <v>0</v>
      </c>
      <c r="D990">
        <f>Input!B990</f>
        <v>0</v>
      </c>
      <c r="E990">
        <f>Input!C990</f>
        <v>0</v>
      </c>
      <c r="F990">
        <f>Input!D990</f>
        <v>0</v>
      </c>
      <c r="G990">
        <f>Input!E990</f>
        <v>0</v>
      </c>
      <c r="H990">
        <f>Input!F990</f>
        <v>0</v>
      </c>
      <c r="I990">
        <f>Input!G990</f>
        <v>0</v>
      </c>
      <c r="J990">
        <f>Input!H990</f>
        <v>0</v>
      </c>
      <c r="K990">
        <f>Input!I990</f>
        <v>0</v>
      </c>
      <c r="L990">
        <f>Input!J990</f>
        <v>0</v>
      </c>
      <c r="M990">
        <f>Input!K990</f>
        <v>0</v>
      </c>
      <c r="N990" s="1">
        <f>Input!L990</f>
        <v>0</v>
      </c>
      <c r="O990" s="1">
        <f>Input!M990</f>
        <v>0</v>
      </c>
      <c r="P990" s="1">
        <f>Input!N990</f>
        <v>0</v>
      </c>
      <c r="Q990" s="1">
        <f>Input!O990</f>
        <v>0</v>
      </c>
      <c r="R990">
        <f>Input!P990</f>
        <v>0</v>
      </c>
      <c r="S990" s="1">
        <f>Input!Q990</f>
        <v>0</v>
      </c>
      <c r="T990" s="1">
        <f>Input!R990</f>
        <v>0</v>
      </c>
    </row>
    <row r="991" spans="1:20" x14ac:dyDescent="0.45">
      <c r="A991">
        <f t="shared" si="31"/>
        <v>0</v>
      </c>
      <c r="B991">
        <f t="shared" si="32"/>
        <v>0</v>
      </c>
      <c r="C991">
        <f>Input!A991</f>
        <v>0</v>
      </c>
      <c r="D991">
        <f>Input!B991</f>
        <v>0</v>
      </c>
      <c r="E991">
        <f>Input!C991</f>
        <v>0</v>
      </c>
      <c r="F991">
        <f>Input!D991</f>
        <v>0</v>
      </c>
      <c r="G991">
        <f>Input!E991</f>
        <v>0</v>
      </c>
      <c r="H991">
        <f>Input!F991</f>
        <v>0</v>
      </c>
      <c r="I991">
        <f>Input!G991</f>
        <v>0</v>
      </c>
      <c r="J991">
        <f>Input!H991</f>
        <v>0</v>
      </c>
      <c r="K991">
        <f>Input!I991</f>
        <v>0</v>
      </c>
      <c r="L991">
        <f>Input!J991</f>
        <v>0</v>
      </c>
      <c r="M991">
        <f>Input!K991</f>
        <v>0</v>
      </c>
      <c r="N991" s="1">
        <f>Input!L991</f>
        <v>0</v>
      </c>
      <c r="O991" s="1">
        <f>Input!M991</f>
        <v>0</v>
      </c>
      <c r="P991" s="1">
        <f>Input!N991</f>
        <v>0</v>
      </c>
      <c r="Q991" s="1">
        <f>Input!O991</f>
        <v>0</v>
      </c>
      <c r="R991">
        <f>Input!P991</f>
        <v>0</v>
      </c>
      <c r="S991" s="1">
        <f>Input!Q991</f>
        <v>0</v>
      </c>
      <c r="T991" s="1">
        <f>Input!R991</f>
        <v>0</v>
      </c>
    </row>
    <row r="992" spans="1:20" x14ac:dyDescent="0.45">
      <c r="A992">
        <f t="shared" si="31"/>
        <v>0</v>
      </c>
      <c r="B992">
        <f t="shared" si="32"/>
        <v>0</v>
      </c>
      <c r="C992">
        <f>Input!A992</f>
        <v>0</v>
      </c>
      <c r="D992">
        <f>Input!B992</f>
        <v>0</v>
      </c>
      <c r="E992">
        <f>Input!C992</f>
        <v>0</v>
      </c>
      <c r="F992">
        <f>Input!D992</f>
        <v>0</v>
      </c>
      <c r="G992">
        <f>Input!E992</f>
        <v>0</v>
      </c>
      <c r="H992">
        <f>Input!F992</f>
        <v>0</v>
      </c>
      <c r="I992">
        <f>Input!G992</f>
        <v>0</v>
      </c>
      <c r="J992">
        <f>Input!H992</f>
        <v>0</v>
      </c>
      <c r="K992">
        <f>Input!I992</f>
        <v>0</v>
      </c>
      <c r="L992">
        <f>Input!J992</f>
        <v>0</v>
      </c>
      <c r="M992">
        <f>Input!K992</f>
        <v>0</v>
      </c>
      <c r="N992" s="1">
        <f>Input!L992</f>
        <v>0</v>
      </c>
      <c r="O992" s="1">
        <f>Input!M992</f>
        <v>0</v>
      </c>
      <c r="P992" s="1">
        <f>Input!N992</f>
        <v>0</v>
      </c>
      <c r="Q992" s="1">
        <f>Input!O992</f>
        <v>0</v>
      </c>
      <c r="R992">
        <f>Input!P992</f>
        <v>0</v>
      </c>
      <c r="S992" s="1">
        <f>Input!Q992</f>
        <v>0</v>
      </c>
      <c r="T992" s="1">
        <f>Input!R992</f>
        <v>0</v>
      </c>
    </row>
    <row r="993" spans="1:20" x14ac:dyDescent="0.45">
      <c r="A993">
        <f t="shared" si="31"/>
        <v>0</v>
      </c>
      <c r="B993">
        <f t="shared" si="32"/>
        <v>0</v>
      </c>
      <c r="C993">
        <f>Input!A993</f>
        <v>0</v>
      </c>
      <c r="D993">
        <f>Input!B993</f>
        <v>0</v>
      </c>
      <c r="E993">
        <f>Input!C993</f>
        <v>0</v>
      </c>
      <c r="F993">
        <f>Input!D993</f>
        <v>0</v>
      </c>
      <c r="G993">
        <f>Input!E993</f>
        <v>0</v>
      </c>
      <c r="H993">
        <f>Input!F993</f>
        <v>0</v>
      </c>
      <c r="I993">
        <f>Input!G993</f>
        <v>0</v>
      </c>
      <c r="J993">
        <f>Input!H993</f>
        <v>0</v>
      </c>
      <c r="K993">
        <f>Input!I993</f>
        <v>0</v>
      </c>
      <c r="L993">
        <f>Input!J993</f>
        <v>0</v>
      </c>
      <c r="M993">
        <f>Input!K993</f>
        <v>0</v>
      </c>
      <c r="N993" s="1">
        <f>Input!L993</f>
        <v>0</v>
      </c>
      <c r="O993" s="1">
        <f>Input!M993</f>
        <v>0</v>
      </c>
      <c r="P993" s="1">
        <f>Input!N993</f>
        <v>0</v>
      </c>
      <c r="Q993" s="1">
        <f>Input!O993</f>
        <v>0</v>
      </c>
      <c r="R993">
        <f>Input!P993</f>
        <v>0</v>
      </c>
      <c r="S993" s="1">
        <f>Input!Q993</f>
        <v>0</v>
      </c>
      <c r="T993" s="1">
        <f>Input!R993</f>
        <v>0</v>
      </c>
    </row>
    <row r="994" spans="1:20" x14ac:dyDescent="0.45">
      <c r="A994">
        <f t="shared" si="31"/>
        <v>0</v>
      </c>
      <c r="B994">
        <f t="shared" si="32"/>
        <v>0</v>
      </c>
      <c r="C994">
        <f>Input!A994</f>
        <v>0</v>
      </c>
      <c r="D994">
        <f>Input!B994</f>
        <v>0</v>
      </c>
      <c r="E994">
        <f>Input!C994</f>
        <v>0</v>
      </c>
      <c r="F994">
        <f>Input!D994</f>
        <v>0</v>
      </c>
      <c r="G994">
        <f>Input!E994</f>
        <v>0</v>
      </c>
      <c r="H994">
        <f>Input!F994</f>
        <v>0</v>
      </c>
      <c r="I994">
        <f>Input!G994</f>
        <v>0</v>
      </c>
      <c r="J994">
        <f>Input!H994</f>
        <v>0</v>
      </c>
      <c r="K994">
        <f>Input!I994</f>
        <v>0</v>
      </c>
      <c r="L994">
        <f>Input!J994</f>
        <v>0</v>
      </c>
      <c r="M994">
        <f>Input!K994</f>
        <v>0</v>
      </c>
      <c r="N994" s="1">
        <f>Input!L994</f>
        <v>0</v>
      </c>
      <c r="O994" s="1">
        <f>Input!M994</f>
        <v>0</v>
      </c>
      <c r="P994" s="1">
        <f>Input!N994</f>
        <v>0</v>
      </c>
      <c r="Q994" s="1">
        <f>Input!O994</f>
        <v>0</v>
      </c>
      <c r="R994">
        <f>Input!P994</f>
        <v>0</v>
      </c>
      <c r="S994" s="1">
        <f>Input!Q994</f>
        <v>0</v>
      </c>
      <c r="T994" s="1">
        <f>Input!R994</f>
        <v>0</v>
      </c>
    </row>
    <row r="995" spans="1:20" x14ac:dyDescent="0.45">
      <c r="A995">
        <f t="shared" si="31"/>
        <v>0</v>
      </c>
      <c r="B995">
        <f t="shared" si="32"/>
        <v>0</v>
      </c>
      <c r="C995">
        <f>Input!A995</f>
        <v>0</v>
      </c>
      <c r="D995">
        <f>Input!B995</f>
        <v>0</v>
      </c>
      <c r="E995">
        <f>Input!C995</f>
        <v>0</v>
      </c>
      <c r="F995">
        <f>Input!D995</f>
        <v>0</v>
      </c>
      <c r="G995">
        <f>Input!E995</f>
        <v>0</v>
      </c>
      <c r="H995">
        <f>Input!F995</f>
        <v>0</v>
      </c>
      <c r="I995">
        <f>Input!G995</f>
        <v>0</v>
      </c>
      <c r="J995">
        <f>Input!H995</f>
        <v>0</v>
      </c>
      <c r="K995">
        <f>Input!I995</f>
        <v>0</v>
      </c>
      <c r="L995">
        <f>Input!J995</f>
        <v>0</v>
      </c>
      <c r="M995">
        <f>Input!K995</f>
        <v>0</v>
      </c>
      <c r="N995" s="1">
        <f>Input!L995</f>
        <v>0</v>
      </c>
      <c r="O995" s="1">
        <f>Input!M995</f>
        <v>0</v>
      </c>
      <c r="P995" s="1">
        <f>Input!N995</f>
        <v>0</v>
      </c>
      <c r="Q995" s="1">
        <f>Input!O995</f>
        <v>0</v>
      </c>
      <c r="R995">
        <f>Input!P995</f>
        <v>0</v>
      </c>
      <c r="S995" s="1">
        <f>Input!Q995</f>
        <v>0</v>
      </c>
      <c r="T995" s="1">
        <f>Input!R995</f>
        <v>0</v>
      </c>
    </row>
    <row r="996" spans="1:20" x14ac:dyDescent="0.45">
      <c r="A996">
        <f t="shared" si="31"/>
        <v>0</v>
      </c>
      <c r="B996">
        <f t="shared" si="32"/>
        <v>0</v>
      </c>
      <c r="C996">
        <f>Input!A996</f>
        <v>0</v>
      </c>
      <c r="D996">
        <f>Input!B996</f>
        <v>0</v>
      </c>
      <c r="E996">
        <f>Input!C996</f>
        <v>0</v>
      </c>
      <c r="F996">
        <f>Input!D996</f>
        <v>0</v>
      </c>
      <c r="G996">
        <f>Input!E996</f>
        <v>0</v>
      </c>
      <c r="H996">
        <f>Input!F996</f>
        <v>0</v>
      </c>
      <c r="I996">
        <f>Input!G996</f>
        <v>0</v>
      </c>
      <c r="J996">
        <f>Input!H996</f>
        <v>0</v>
      </c>
      <c r="K996">
        <f>Input!I996</f>
        <v>0</v>
      </c>
      <c r="L996">
        <f>Input!J996</f>
        <v>0</v>
      </c>
      <c r="M996">
        <f>Input!K996</f>
        <v>0</v>
      </c>
      <c r="N996" s="1">
        <f>Input!L996</f>
        <v>0</v>
      </c>
      <c r="O996" s="1">
        <f>Input!M996</f>
        <v>0</v>
      </c>
      <c r="P996" s="1">
        <f>Input!N996</f>
        <v>0</v>
      </c>
      <c r="Q996" s="1">
        <f>Input!O996</f>
        <v>0</v>
      </c>
      <c r="R996">
        <f>Input!P996</f>
        <v>0</v>
      </c>
      <c r="S996" s="1">
        <f>Input!Q996</f>
        <v>0</v>
      </c>
      <c r="T996" s="1">
        <f>Input!R996</f>
        <v>0</v>
      </c>
    </row>
    <row r="997" spans="1:20" x14ac:dyDescent="0.45">
      <c r="A997">
        <f t="shared" si="31"/>
        <v>0</v>
      </c>
      <c r="B997">
        <f t="shared" si="32"/>
        <v>0</v>
      </c>
      <c r="C997">
        <f>Input!A997</f>
        <v>0</v>
      </c>
      <c r="D997">
        <f>Input!B997</f>
        <v>0</v>
      </c>
      <c r="E997">
        <f>Input!C997</f>
        <v>0</v>
      </c>
      <c r="F997">
        <f>Input!D997</f>
        <v>0</v>
      </c>
      <c r="G997">
        <f>Input!E997</f>
        <v>0</v>
      </c>
      <c r="H997">
        <f>Input!F997</f>
        <v>0</v>
      </c>
      <c r="I997">
        <f>Input!G997</f>
        <v>0</v>
      </c>
      <c r="J997">
        <f>Input!H997</f>
        <v>0</v>
      </c>
      <c r="K997">
        <f>Input!I997</f>
        <v>0</v>
      </c>
      <c r="L997">
        <f>Input!J997</f>
        <v>0</v>
      </c>
      <c r="M997">
        <f>Input!K997</f>
        <v>0</v>
      </c>
      <c r="N997" s="1">
        <f>Input!L997</f>
        <v>0</v>
      </c>
      <c r="O997" s="1">
        <f>Input!M997</f>
        <v>0</v>
      </c>
      <c r="P997" s="1">
        <f>Input!N997</f>
        <v>0</v>
      </c>
      <c r="Q997" s="1">
        <f>Input!O997</f>
        <v>0</v>
      </c>
      <c r="R997">
        <f>Input!P997</f>
        <v>0</v>
      </c>
      <c r="S997" s="1">
        <f>Input!Q997</f>
        <v>0</v>
      </c>
      <c r="T997" s="1">
        <f>Input!R997</f>
        <v>0</v>
      </c>
    </row>
    <row r="998" spans="1:20" x14ac:dyDescent="0.45">
      <c r="A998">
        <f t="shared" si="31"/>
        <v>0</v>
      </c>
      <c r="B998">
        <f t="shared" si="32"/>
        <v>0</v>
      </c>
      <c r="C998">
        <f>Input!A998</f>
        <v>0</v>
      </c>
      <c r="D998">
        <f>Input!B998</f>
        <v>0</v>
      </c>
      <c r="E998">
        <f>Input!C998</f>
        <v>0</v>
      </c>
      <c r="F998">
        <f>Input!D998</f>
        <v>0</v>
      </c>
      <c r="G998">
        <f>Input!E998</f>
        <v>0</v>
      </c>
      <c r="H998">
        <f>Input!F998</f>
        <v>0</v>
      </c>
      <c r="I998">
        <f>Input!G998</f>
        <v>0</v>
      </c>
      <c r="J998">
        <f>Input!H998</f>
        <v>0</v>
      </c>
      <c r="K998">
        <f>Input!I998</f>
        <v>0</v>
      </c>
      <c r="L998">
        <f>Input!J998</f>
        <v>0</v>
      </c>
      <c r="M998">
        <f>Input!K998</f>
        <v>0</v>
      </c>
      <c r="N998" s="1">
        <f>Input!L998</f>
        <v>0</v>
      </c>
      <c r="O998" s="1">
        <f>Input!M998</f>
        <v>0</v>
      </c>
      <c r="P998" s="1">
        <f>Input!N998</f>
        <v>0</v>
      </c>
      <c r="Q998" s="1">
        <f>Input!O998</f>
        <v>0</v>
      </c>
      <c r="R998">
        <f>Input!P998</f>
        <v>0</v>
      </c>
      <c r="S998" s="1">
        <f>Input!Q998</f>
        <v>0</v>
      </c>
      <c r="T998" s="1">
        <f>Input!R998</f>
        <v>0</v>
      </c>
    </row>
    <row r="999" spans="1:20" x14ac:dyDescent="0.45">
      <c r="A999">
        <f t="shared" si="31"/>
        <v>0</v>
      </c>
      <c r="B999">
        <f t="shared" si="32"/>
        <v>0</v>
      </c>
      <c r="C999">
        <f>Input!A999</f>
        <v>0</v>
      </c>
      <c r="D999">
        <f>Input!B999</f>
        <v>0</v>
      </c>
      <c r="E999">
        <f>Input!C999</f>
        <v>0</v>
      </c>
      <c r="F999">
        <f>Input!D999</f>
        <v>0</v>
      </c>
      <c r="G999">
        <f>Input!E999</f>
        <v>0</v>
      </c>
      <c r="H999">
        <f>Input!F999</f>
        <v>0</v>
      </c>
      <c r="I999">
        <f>Input!G999</f>
        <v>0</v>
      </c>
      <c r="J999">
        <f>Input!H999</f>
        <v>0</v>
      </c>
      <c r="K999">
        <f>Input!I999</f>
        <v>0</v>
      </c>
      <c r="L999">
        <f>Input!J999</f>
        <v>0</v>
      </c>
      <c r="M999">
        <f>Input!K999</f>
        <v>0</v>
      </c>
      <c r="N999" s="1">
        <f>Input!L999</f>
        <v>0</v>
      </c>
      <c r="O999" s="1">
        <f>Input!M999</f>
        <v>0</v>
      </c>
      <c r="P999" s="1">
        <f>Input!N999</f>
        <v>0</v>
      </c>
      <c r="Q999" s="1">
        <f>Input!O999</f>
        <v>0</v>
      </c>
      <c r="R999">
        <f>Input!P999</f>
        <v>0</v>
      </c>
      <c r="S999" s="1">
        <f>Input!Q999</f>
        <v>0</v>
      </c>
      <c r="T999" s="1">
        <f>Input!R999</f>
        <v>0</v>
      </c>
    </row>
    <row r="1000" spans="1:20" x14ac:dyDescent="0.45">
      <c r="A1000">
        <f t="shared" si="31"/>
        <v>0</v>
      </c>
      <c r="B1000">
        <f t="shared" si="32"/>
        <v>0</v>
      </c>
      <c r="C1000">
        <f>Input!A1000</f>
        <v>0</v>
      </c>
      <c r="D1000">
        <f>Input!B1000</f>
        <v>0</v>
      </c>
      <c r="E1000">
        <f>Input!C1000</f>
        <v>0</v>
      </c>
      <c r="F1000">
        <f>Input!D1000</f>
        <v>0</v>
      </c>
      <c r="G1000">
        <f>Input!E1000</f>
        <v>0</v>
      </c>
      <c r="H1000">
        <f>Input!F1000</f>
        <v>0</v>
      </c>
      <c r="I1000">
        <f>Input!G1000</f>
        <v>0</v>
      </c>
      <c r="J1000">
        <f>Input!H1000</f>
        <v>0</v>
      </c>
      <c r="K1000">
        <f>Input!I1000</f>
        <v>0</v>
      </c>
      <c r="L1000">
        <f>Input!J1000</f>
        <v>0</v>
      </c>
      <c r="M1000">
        <f>Input!K1000</f>
        <v>0</v>
      </c>
      <c r="N1000" s="1">
        <f>Input!L1000</f>
        <v>0</v>
      </c>
      <c r="O1000" s="1">
        <f>Input!M1000</f>
        <v>0</v>
      </c>
      <c r="P1000" s="1">
        <f>Input!N1000</f>
        <v>0</v>
      </c>
      <c r="Q1000" s="1">
        <f>Input!O1000</f>
        <v>0</v>
      </c>
      <c r="R1000">
        <f>Input!P1000</f>
        <v>0</v>
      </c>
      <c r="S1000" s="1">
        <f>Input!Q1000</f>
        <v>0</v>
      </c>
      <c r="T1000" s="1">
        <f>Input!R1000</f>
        <v>0</v>
      </c>
    </row>
    <row r="1001" spans="1:20" x14ac:dyDescent="0.45">
      <c r="A1001">
        <f t="shared" si="31"/>
        <v>0</v>
      </c>
      <c r="B1001">
        <f t="shared" si="32"/>
        <v>0</v>
      </c>
      <c r="C1001">
        <f>Input!A1001</f>
        <v>0</v>
      </c>
      <c r="D1001">
        <f>Input!B1001</f>
        <v>0</v>
      </c>
      <c r="E1001">
        <f>Input!C1001</f>
        <v>0</v>
      </c>
      <c r="F1001">
        <f>Input!D1001</f>
        <v>0</v>
      </c>
      <c r="G1001">
        <f>Input!E1001</f>
        <v>0</v>
      </c>
      <c r="H1001">
        <f>Input!F1001</f>
        <v>0</v>
      </c>
      <c r="I1001">
        <f>Input!G1001</f>
        <v>0</v>
      </c>
      <c r="J1001">
        <f>Input!H1001</f>
        <v>0</v>
      </c>
      <c r="K1001">
        <f>Input!I1001</f>
        <v>0</v>
      </c>
      <c r="L1001">
        <f>Input!J1001</f>
        <v>0</v>
      </c>
      <c r="M1001">
        <f>Input!K1001</f>
        <v>0</v>
      </c>
      <c r="N1001" s="1">
        <f>Input!L1001</f>
        <v>0</v>
      </c>
      <c r="O1001" s="1">
        <f>Input!M1001</f>
        <v>0</v>
      </c>
      <c r="P1001" s="1">
        <f>Input!N1001</f>
        <v>0</v>
      </c>
      <c r="Q1001" s="1">
        <f>Input!O1001</f>
        <v>0</v>
      </c>
      <c r="R1001">
        <f>Input!P1001</f>
        <v>0</v>
      </c>
      <c r="S1001" s="1">
        <f>Input!Q1001</f>
        <v>0</v>
      </c>
      <c r="T1001" s="1">
        <f>Input!R1001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7FE05-255C-4D11-9832-C64357E39CEB}">
  <dimension ref="A1:U67"/>
  <sheetViews>
    <sheetView workbookViewId="0">
      <pane xSplit="2" ySplit="3" topLeftCell="C52" activePane="bottomRight" state="frozen"/>
      <selection pane="topRight" activeCell="C1" sqref="C1"/>
      <selection pane="bottomLeft" activeCell="A4" sqref="A4"/>
      <selection pane="bottomRight" activeCell="J46" sqref="J46"/>
    </sheetView>
  </sheetViews>
  <sheetFormatPr defaultRowHeight="14.25" x14ac:dyDescent="0.45"/>
  <cols>
    <col min="1" max="1" width="4.73046875" bestFit="1" customWidth="1"/>
    <col min="2" max="2" width="6.86328125" bestFit="1" customWidth="1"/>
    <col min="3" max="3" width="6.86328125" hidden="1" customWidth="1"/>
    <col min="4" max="4" width="10.19921875" customWidth="1"/>
    <col min="5" max="5" width="12.06640625" customWidth="1"/>
    <col min="6" max="6" width="10.796875" customWidth="1"/>
    <col min="7" max="8" width="11.9296875" customWidth="1"/>
    <col min="9" max="10" width="14.59765625" bestFit="1" customWidth="1"/>
    <col min="11" max="12" width="13.06640625" bestFit="1" customWidth="1"/>
    <col min="13" max="13" width="14.59765625" bestFit="1" customWidth="1"/>
    <col min="14" max="14" width="13.1328125" customWidth="1"/>
    <col min="16" max="16" width="6.9296875" hidden="1" customWidth="1"/>
    <col min="17" max="17" width="12.59765625" customWidth="1"/>
    <col min="18" max="18" width="3.86328125" customWidth="1"/>
    <col min="19" max="19" width="9.796875" bestFit="1" customWidth="1"/>
    <col min="20" max="20" width="24.265625" customWidth="1"/>
  </cols>
  <sheetData>
    <row r="1" spans="1:21" x14ac:dyDescent="0.45">
      <c r="A1" s="7" t="s">
        <v>97</v>
      </c>
      <c r="B1" s="7"/>
      <c r="C1" s="7"/>
    </row>
    <row r="2" spans="1:21" ht="15.75" customHeight="1" x14ac:dyDescent="0.45"/>
    <row r="3" spans="1:21" ht="58.9" customHeight="1" x14ac:dyDescent="0.45">
      <c r="A3" s="13" t="s">
        <v>1</v>
      </c>
      <c r="B3" s="14" t="s">
        <v>29</v>
      </c>
      <c r="C3" s="14" t="s">
        <v>143</v>
      </c>
      <c r="D3" s="12" t="s">
        <v>4</v>
      </c>
      <c r="E3" s="11" t="s">
        <v>78</v>
      </c>
      <c r="F3" s="11" t="s">
        <v>79</v>
      </c>
      <c r="G3" s="11" t="s">
        <v>32</v>
      </c>
      <c r="H3" s="12" t="s">
        <v>9</v>
      </c>
      <c r="I3" s="12" t="s">
        <v>11</v>
      </c>
      <c r="J3" s="11" t="s">
        <v>36</v>
      </c>
      <c r="K3" s="11" t="s">
        <v>37</v>
      </c>
      <c r="L3" s="11" t="s">
        <v>38</v>
      </c>
      <c r="M3" s="11" t="s">
        <v>33</v>
      </c>
      <c r="N3" s="11" t="s">
        <v>80</v>
      </c>
      <c r="O3" s="11" t="s">
        <v>81</v>
      </c>
      <c r="P3" s="14"/>
      <c r="Q3" s="12" t="s">
        <v>82</v>
      </c>
      <c r="S3" s="36" t="s">
        <v>78</v>
      </c>
      <c r="T3" s="37"/>
    </row>
    <row r="4" spans="1:21" x14ac:dyDescent="0.45">
      <c r="A4" s="3">
        <f>ROUND(P4/100,0)</f>
        <v>2010</v>
      </c>
      <c r="B4" s="3">
        <v>1</v>
      </c>
      <c r="C4" s="3">
        <f>A4*100+B4</f>
        <v>201001</v>
      </c>
      <c r="D4" s="4">
        <f t="shared" ref="D4:D67" si="0">SUMIFS(Customers,Quarter,$P4)</f>
        <v>8284156</v>
      </c>
      <c r="E4" s="4">
        <f t="shared" ref="E4:E67" si="1">SUMIFS(Arrears_Greater_than_60_days,Quarter,$P4)</f>
        <v>883874</v>
      </c>
      <c r="F4" s="4">
        <f t="shared" ref="F4:F67" si="2">SUMIFS(Final_Termination_Notices,Quarter,$P4)</f>
        <v>580011</v>
      </c>
      <c r="G4" s="4">
        <f t="shared" ref="G4:G67" si="3">SUMIFS(Accounts_Terminated,Quarter,$P4)</f>
        <v>18355</v>
      </c>
      <c r="H4" s="4">
        <f t="shared" ref="H4:H67" si="4">SUMIFS(Residential_Active_Payment_Arrangements,Quarter,$P4)</f>
        <v>402523</v>
      </c>
      <c r="I4" s="5">
        <f t="shared" ref="I4:I67" si="5">SUMIFS(Sales,Quarter,$P4)</f>
        <v>1104123945.0999999</v>
      </c>
      <c r="J4" s="5">
        <f t="shared" ref="J4:J67" si="6">SUMIFS(Arrears_Greater_than_60_Days_Sales,Quarter,$P4)</f>
        <v>582082076.80999994</v>
      </c>
      <c r="K4" s="5">
        <f t="shared" ref="K4:K67" si="7">SUMIFS(Final_Termination_Notices_Issued_Sales,Quarter,$P4)</f>
        <v>271947829.97000003</v>
      </c>
      <c r="L4" s="5">
        <f t="shared" ref="L4:M19" si="8">SUMIFS(Uncollectibles_Sales,Quarter,$P4)</f>
        <v>6564489.9800000004</v>
      </c>
      <c r="M4" s="5">
        <f t="shared" si="8"/>
        <v>6564489.9800000004</v>
      </c>
      <c r="N4" s="5">
        <f t="shared" ref="N4:N67" si="9">SUMIFS(Accounts_Terminated_Sales,Quarter,$P4)</f>
        <v>18386195.34</v>
      </c>
      <c r="O4" s="16">
        <f>E4/D4</f>
        <v>0.10669451420277455</v>
      </c>
      <c r="P4" s="3">
        <v>201003</v>
      </c>
      <c r="Q4" s="16">
        <f>H4/D4</f>
        <v>4.8589500246011781E-2</v>
      </c>
      <c r="S4" s="4">
        <f>_xlfn.STDEV.P(E4:E43)</f>
        <v>64332.72387111788</v>
      </c>
      <c r="T4" s="7" t="s">
        <v>85</v>
      </c>
    </row>
    <row r="5" spans="1:21" x14ac:dyDescent="0.45">
      <c r="A5" s="3">
        <f t="shared" ref="A5:A63" si="10">ROUND(P5/100,0)</f>
        <v>2010</v>
      </c>
      <c r="B5" s="3">
        <v>2</v>
      </c>
      <c r="C5" s="3">
        <f t="shared" ref="C5:C67" si="11">A5*100+B5</f>
        <v>201002</v>
      </c>
      <c r="D5" s="4">
        <f t="shared" si="0"/>
        <v>8260880</v>
      </c>
      <c r="E5" s="4">
        <f t="shared" si="1"/>
        <v>918622</v>
      </c>
      <c r="F5" s="4">
        <f t="shared" si="2"/>
        <v>555886</v>
      </c>
      <c r="G5" s="4">
        <f t="shared" si="3"/>
        <v>41783</v>
      </c>
      <c r="H5" s="4">
        <f t="shared" si="4"/>
        <v>434649</v>
      </c>
      <c r="I5" s="5">
        <f t="shared" si="5"/>
        <v>732055632.30999994</v>
      </c>
      <c r="J5" s="5">
        <f t="shared" si="6"/>
        <v>627099138.25999999</v>
      </c>
      <c r="K5" s="5">
        <f t="shared" si="7"/>
        <v>239700461.02999997</v>
      </c>
      <c r="L5" s="5">
        <f t="shared" si="8"/>
        <v>16284454.609999999</v>
      </c>
      <c r="M5" s="5">
        <f t="shared" si="8"/>
        <v>16284454.609999999</v>
      </c>
      <c r="N5" s="5">
        <f t="shared" si="9"/>
        <v>42692052.390000001</v>
      </c>
      <c r="O5" s="16">
        <f t="shared" ref="O5:O18" si="12">E5/D5</f>
        <v>0.11120147006130097</v>
      </c>
      <c r="P5" s="3">
        <v>201006</v>
      </c>
      <c r="Q5" s="16">
        <f t="shared" ref="Q5:Q63" si="13">H5/D5</f>
        <v>5.2615338801677305E-2</v>
      </c>
      <c r="T5" s="7"/>
    </row>
    <row r="6" spans="1:21" x14ac:dyDescent="0.45">
      <c r="A6" s="3">
        <f t="shared" si="10"/>
        <v>2010</v>
      </c>
      <c r="B6" s="3">
        <v>3</v>
      </c>
      <c r="C6" s="3">
        <f t="shared" si="11"/>
        <v>201003</v>
      </c>
      <c r="D6" s="4">
        <f t="shared" si="0"/>
        <v>8271714</v>
      </c>
      <c r="E6" s="4">
        <f t="shared" si="1"/>
        <v>910474</v>
      </c>
      <c r="F6" s="4">
        <f t="shared" si="2"/>
        <v>626237</v>
      </c>
      <c r="G6" s="4">
        <f t="shared" si="3"/>
        <v>33192</v>
      </c>
      <c r="H6" s="4">
        <f t="shared" si="4"/>
        <v>451130</v>
      </c>
      <c r="I6" s="5">
        <f t="shared" si="5"/>
        <v>769481947.41000009</v>
      </c>
      <c r="J6" s="5">
        <f t="shared" si="6"/>
        <v>603322546.61000001</v>
      </c>
      <c r="K6" s="5">
        <f t="shared" si="7"/>
        <v>256514743.05000001</v>
      </c>
      <c r="L6" s="5">
        <f t="shared" si="8"/>
        <v>21253727.300000001</v>
      </c>
      <c r="M6" s="5">
        <f t="shared" si="8"/>
        <v>21253727.300000001</v>
      </c>
      <c r="N6" s="5">
        <f t="shared" si="9"/>
        <v>31255762.130000003</v>
      </c>
      <c r="O6" s="16">
        <f t="shared" si="12"/>
        <v>0.11007077855931673</v>
      </c>
      <c r="P6" s="3">
        <v>201009</v>
      </c>
      <c r="Q6" s="16">
        <f t="shared" si="13"/>
        <v>5.4538877915749989E-2</v>
      </c>
      <c r="S6" s="4">
        <f>AVERAGE(E40:E43)</f>
        <v>1040663.75</v>
      </c>
      <c r="T6" s="18" t="s">
        <v>88</v>
      </c>
      <c r="U6">
        <f>A6</f>
        <v>2010</v>
      </c>
    </row>
    <row r="7" spans="1:21" x14ac:dyDescent="0.45">
      <c r="A7" s="3">
        <f t="shared" si="10"/>
        <v>2010</v>
      </c>
      <c r="B7" s="3">
        <v>4</v>
      </c>
      <c r="C7" s="3">
        <f t="shared" si="11"/>
        <v>201004</v>
      </c>
      <c r="D7" s="4">
        <f t="shared" si="0"/>
        <v>8265363</v>
      </c>
      <c r="E7" s="4">
        <f t="shared" si="1"/>
        <v>967417</v>
      </c>
      <c r="F7" s="4">
        <f t="shared" si="2"/>
        <v>564845</v>
      </c>
      <c r="G7" s="4">
        <f t="shared" si="3"/>
        <v>5907</v>
      </c>
      <c r="H7" s="4">
        <f t="shared" si="4"/>
        <v>442381</v>
      </c>
      <c r="I7" s="5">
        <f t="shared" si="5"/>
        <v>1030456443.35</v>
      </c>
      <c r="J7" s="5">
        <f t="shared" si="6"/>
        <v>614552450.35000002</v>
      </c>
      <c r="K7" s="5">
        <f t="shared" si="7"/>
        <v>214798708.75</v>
      </c>
      <c r="L7" s="5">
        <f t="shared" si="8"/>
        <v>10064219.379999999</v>
      </c>
      <c r="M7" s="5">
        <f t="shared" si="8"/>
        <v>10064219.379999999</v>
      </c>
      <c r="N7" s="5">
        <f t="shared" si="9"/>
        <v>4104765.61</v>
      </c>
      <c r="O7" s="16">
        <f t="shared" si="12"/>
        <v>0.11704470813925535</v>
      </c>
      <c r="P7" s="3">
        <v>201012</v>
      </c>
      <c r="Q7" s="16">
        <f t="shared" si="13"/>
        <v>5.3522271193654776E-2</v>
      </c>
      <c r="S7" s="4">
        <f>AVERAGE(E60:E63)</f>
        <v>1385119</v>
      </c>
      <c r="T7" s="18" t="s">
        <v>89</v>
      </c>
    </row>
    <row r="8" spans="1:21" x14ac:dyDescent="0.45">
      <c r="A8" s="3">
        <f t="shared" si="10"/>
        <v>2011</v>
      </c>
      <c r="B8" s="3">
        <f>B4</f>
        <v>1</v>
      </c>
      <c r="C8" s="3">
        <f t="shared" si="11"/>
        <v>201101</v>
      </c>
      <c r="D8" s="4">
        <f t="shared" si="0"/>
        <v>8301369</v>
      </c>
      <c r="E8" s="4">
        <f t="shared" si="1"/>
        <v>909213</v>
      </c>
      <c r="F8" s="4">
        <f t="shared" si="2"/>
        <v>659874</v>
      </c>
      <c r="G8" s="4">
        <f t="shared" si="3"/>
        <v>17200</v>
      </c>
      <c r="H8" s="4">
        <f t="shared" si="4"/>
        <v>442623</v>
      </c>
      <c r="I8" s="5">
        <f t="shared" si="5"/>
        <v>1114823083.3699999</v>
      </c>
      <c r="J8" s="5">
        <f t="shared" si="6"/>
        <v>632306716.12</v>
      </c>
      <c r="K8" s="5">
        <f t="shared" si="7"/>
        <v>306342569.03999996</v>
      </c>
      <c r="L8" s="5">
        <f t="shared" si="8"/>
        <v>8829711.4600000009</v>
      </c>
      <c r="M8" s="5">
        <f t="shared" si="8"/>
        <v>8829711.4600000009</v>
      </c>
      <c r="N8" s="5">
        <f t="shared" si="9"/>
        <v>17192314.050000001</v>
      </c>
      <c r="O8" s="16">
        <f t="shared" si="12"/>
        <v>0.1095256698021736</v>
      </c>
      <c r="P8" s="3">
        <v>201103</v>
      </c>
      <c r="Q8" s="16">
        <f t="shared" si="13"/>
        <v>5.3319277820320962E-2</v>
      </c>
      <c r="S8" s="4">
        <f>S7-S6</f>
        <v>344455.25</v>
      </c>
      <c r="T8" s="7" t="s">
        <v>84</v>
      </c>
    </row>
    <row r="9" spans="1:21" x14ac:dyDescent="0.45">
      <c r="A9" s="3">
        <f t="shared" si="10"/>
        <v>2011</v>
      </c>
      <c r="B9" s="3">
        <f t="shared" ref="B9:B67" si="14">B5</f>
        <v>2</v>
      </c>
      <c r="C9" s="3">
        <f t="shared" si="11"/>
        <v>201102</v>
      </c>
      <c r="D9" s="4">
        <f t="shared" si="0"/>
        <v>8304794</v>
      </c>
      <c r="E9" s="4">
        <f t="shared" si="1"/>
        <v>954651</v>
      </c>
      <c r="F9" s="4">
        <f t="shared" si="2"/>
        <v>616252</v>
      </c>
      <c r="G9" s="4">
        <f t="shared" si="3"/>
        <v>31498</v>
      </c>
      <c r="H9" s="4">
        <f t="shared" si="4"/>
        <v>458767</v>
      </c>
      <c r="I9" s="5">
        <f t="shared" si="5"/>
        <v>743434624.56999993</v>
      </c>
      <c r="J9" s="5">
        <f t="shared" si="6"/>
        <v>677450209.00999999</v>
      </c>
      <c r="K9" s="5">
        <f t="shared" si="7"/>
        <v>270819104.68000001</v>
      </c>
      <c r="L9" s="5">
        <f t="shared" si="8"/>
        <v>14817179.890000001</v>
      </c>
      <c r="M9" s="5">
        <f t="shared" si="8"/>
        <v>14817179.890000001</v>
      </c>
      <c r="N9" s="5">
        <f t="shared" si="9"/>
        <v>38758849.57</v>
      </c>
      <c r="O9" s="16">
        <f t="shared" si="12"/>
        <v>0.11495179772069</v>
      </c>
      <c r="P9" s="3">
        <v>201106</v>
      </c>
      <c r="Q9" s="16">
        <f t="shared" si="13"/>
        <v>5.5241225730584043E-2</v>
      </c>
      <c r="S9" s="4">
        <f>S4*2</f>
        <v>128665.44774223576</v>
      </c>
      <c r="T9" s="7" t="s">
        <v>90</v>
      </c>
    </row>
    <row r="10" spans="1:21" x14ac:dyDescent="0.45">
      <c r="A10" s="3">
        <f t="shared" si="10"/>
        <v>2011</v>
      </c>
      <c r="B10" s="3">
        <f t="shared" si="14"/>
        <v>3</v>
      </c>
      <c r="C10" s="3">
        <f t="shared" si="11"/>
        <v>201103</v>
      </c>
      <c r="D10" s="4">
        <f t="shared" si="0"/>
        <v>8303149</v>
      </c>
      <c r="E10" s="4">
        <f t="shared" si="1"/>
        <v>958796</v>
      </c>
      <c r="F10" s="4">
        <f t="shared" si="2"/>
        <v>650311</v>
      </c>
      <c r="G10" s="4">
        <f t="shared" si="3"/>
        <v>25438</v>
      </c>
      <c r="H10" s="4">
        <f t="shared" si="4"/>
        <v>453960</v>
      </c>
      <c r="I10" s="5">
        <f t="shared" si="5"/>
        <v>773308046.1500001</v>
      </c>
      <c r="J10" s="5">
        <f t="shared" si="6"/>
        <v>665482141.62</v>
      </c>
      <c r="K10" s="5">
        <f t="shared" si="7"/>
        <v>273589374.04000002</v>
      </c>
      <c r="L10" s="5">
        <f t="shared" si="8"/>
        <v>21745526.25</v>
      </c>
      <c r="M10" s="5">
        <f t="shared" si="8"/>
        <v>21745526.25</v>
      </c>
      <c r="N10" s="5">
        <f t="shared" si="9"/>
        <v>27521921</v>
      </c>
      <c r="O10" s="16">
        <f t="shared" si="12"/>
        <v>0.1154737798876065</v>
      </c>
      <c r="P10" s="3">
        <v>201109</v>
      </c>
      <c r="Q10" s="16">
        <f t="shared" si="13"/>
        <v>5.4673233010752907E-2</v>
      </c>
      <c r="U10">
        <f>A10</f>
        <v>2011</v>
      </c>
    </row>
    <row r="11" spans="1:21" x14ac:dyDescent="0.45">
      <c r="A11" s="3">
        <f t="shared" si="10"/>
        <v>2011</v>
      </c>
      <c r="B11" s="3">
        <f t="shared" si="14"/>
        <v>4</v>
      </c>
      <c r="C11" s="3">
        <f t="shared" si="11"/>
        <v>201104</v>
      </c>
      <c r="D11" s="4">
        <f t="shared" si="0"/>
        <v>8275533</v>
      </c>
      <c r="E11" s="4">
        <f t="shared" si="1"/>
        <v>978563</v>
      </c>
      <c r="F11" s="4">
        <f t="shared" si="2"/>
        <v>578020</v>
      </c>
      <c r="G11" s="4">
        <f t="shared" si="3"/>
        <v>8360</v>
      </c>
      <c r="H11" s="4">
        <f t="shared" si="4"/>
        <v>438576</v>
      </c>
      <c r="I11" s="5">
        <f t="shared" si="5"/>
        <v>893731864.27999997</v>
      </c>
      <c r="J11" s="5">
        <f t="shared" si="6"/>
        <v>642376637.68999994</v>
      </c>
      <c r="K11" s="5">
        <f t="shared" si="7"/>
        <v>218415594.72</v>
      </c>
      <c r="L11" s="5">
        <f t="shared" si="8"/>
        <v>14801755.66</v>
      </c>
      <c r="M11" s="5">
        <f t="shared" si="8"/>
        <v>14801755.66</v>
      </c>
      <c r="N11" s="5">
        <f t="shared" si="9"/>
        <v>7325829.4000000004</v>
      </c>
      <c r="O11" s="16">
        <f t="shared" si="12"/>
        <v>0.11824773099207024</v>
      </c>
      <c r="P11" s="3">
        <v>201112</v>
      </c>
      <c r="Q11" s="16">
        <f t="shared" si="13"/>
        <v>5.2996707281573283E-2</v>
      </c>
    </row>
    <row r="12" spans="1:21" x14ac:dyDescent="0.45">
      <c r="A12" s="3">
        <f t="shared" si="10"/>
        <v>2012</v>
      </c>
      <c r="B12" s="3">
        <f t="shared" si="14"/>
        <v>1</v>
      </c>
      <c r="C12" s="3">
        <f t="shared" si="11"/>
        <v>201201</v>
      </c>
      <c r="D12" s="4">
        <f t="shared" si="0"/>
        <v>8288848</v>
      </c>
      <c r="E12" s="4">
        <f t="shared" si="1"/>
        <v>908317</v>
      </c>
      <c r="F12" s="4">
        <f t="shared" si="2"/>
        <v>593885</v>
      </c>
      <c r="G12" s="4">
        <f t="shared" si="3"/>
        <v>16470</v>
      </c>
      <c r="H12" s="4">
        <f t="shared" si="4"/>
        <v>418197</v>
      </c>
      <c r="I12" s="5">
        <f t="shared" si="5"/>
        <v>924408564.62</v>
      </c>
      <c r="J12" s="5">
        <f t="shared" si="6"/>
        <v>618829637.51999998</v>
      </c>
      <c r="K12" s="5">
        <f t="shared" si="7"/>
        <v>256573391.20999998</v>
      </c>
      <c r="L12" s="5">
        <f t="shared" si="8"/>
        <v>10295152.48</v>
      </c>
      <c r="M12" s="5">
        <f t="shared" si="8"/>
        <v>10295152.48</v>
      </c>
      <c r="N12" s="5">
        <f t="shared" si="9"/>
        <v>15862120.809999999</v>
      </c>
      <c r="O12" s="16">
        <f t="shared" si="12"/>
        <v>0.10958302046315724</v>
      </c>
      <c r="P12" s="3">
        <v>201203</v>
      </c>
      <c r="Q12" s="16">
        <f t="shared" si="13"/>
        <v>5.0452970062908623E-2</v>
      </c>
    </row>
    <row r="13" spans="1:21" x14ac:dyDescent="0.45">
      <c r="A13" s="3">
        <f t="shared" si="10"/>
        <v>2012</v>
      </c>
      <c r="B13" s="3">
        <f t="shared" si="14"/>
        <v>2</v>
      </c>
      <c r="C13" s="3">
        <f t="shared" si="11"/>
        <v>201202</v>
      </c>
      <c r="D13" s="4">
        <f t="shared" si="0"/>
        <v>8283316</v>
      </c>
      <c r="E13" s="4">
        <f t="shared" si="1"/>
        <v>917058</v>
      </c>
      <c r="F13" s="4">
        <f t="shared" si="2"/>
        <v>545265</v>
      </c>
      <c r="G13" s="4">
        <f t="shared" si="3"/>
        <v>29151</v>
      </c>
      <c r="H13" s="4">
        <f t="shared" si="4"/>
        <v>401842</v>
      </c>
      <c r="I13" s="5">
        <f t="shared" si="5"/>
        <v>696121606.08999991</v>
      </c>
      <c r="J13" s="5">
        <f t="shared" si="6"/>
        <v>605708612.75999999</v>
      </c>
      <c r="K13" s="5">
        <f t="shared" si="7"/>
        <v>209697131.57999998</v>
      </c>
      <c r="L13" s="5">
        <f t="shared" si="8"/>
        <v>14310364.520000001</v>
      </c>
      <c r="M13" s="5">
        <f t="shared" si="8"/>
        <v>14310364.520000001</v>
      </c>
      <c r="N13" s="5">
        <f t="shared" si="9"/>
        <v>28738704.439999998</v>
      </c>
      <c r="O13" s="16">
        <f t="shared" si="12"/>
        <v>0.11071145903403902</v>
      </c>
      <c r="P13" s="3">
        <v>201206</v>
      </c>
      <c r="Q13" s="16">
        <f t="shared" si="13"/>
        <v>4.8512214190548811E-2</v>
      </c>
    </row>
    <row r="14" spans="1:21" x14ac:dyDescent="0.45">
      <c r="A14" s="3">
        <f t="shared" si="10"/>
        <v>2012</v>
      </c>
      <c r="B14" s="3">
        <f t="shared" si="14"/>
        <v>3</v>
      </c>
      <c r="C14" s="3">
        <f t="shared" si="11"/>
        <v>201203</v>
      </c>
      <c r="D14" s="4">
        <f t="shared" si="0"/>
        <v>8290961</v>
      </c>
      <c r="E14" s="4">
        <f t="shared" si="1"/>
        <v>899261</v>
      </c>
      <c r="F14" s="4">
        <f t="shared" si="2"/>
        <v>573208</v>
      </c>
      <c r="G14" s="4">
        <f t="shared" si="3"/>
        <v>28558</v>
      </c>
      <c r="H14" s="4">
        <f t="shared" si="4"/>
        <v>382478</v>
      </c>
      <c r="I14" s="5">
        <f t="shared" si="5"/>
        <v>793046329.08999991</v>
      </c>
      <c r="J14" s="5">
        <f t="shared" si="6"/>
        <v>609228758.29999995</v>
      </c>
      <c r="K14" s="5">
        <f t="shared" si="7"/>
        <v>223303030.56</v>
      </c>
      <c r="L14" s="5">
        <f t="shared" si="8"/>
        <v>15158442.040000001</v>
      </c>
      <c r="M14" s="5">
        <f t="shared" si="8"/>
        <v>15158442.040000001</v>
      </c>
      <c r="N14" s="5">
        <f t="shared" si="9"/>
        <v>25317866.73</v>
      </c>
      <c r="O14" s="16">
        <f t="shared" si="12"/>
        <v>0.10846281872511522</v>
      </c>
      <c r="P14" s="3">
        <v>201209</v>
      </c>
      <c r="Q14" s="16">
        <f t="shared" si="13"/>
        <v>4.613192608191017E-2</v>
      </c>
      <c r="U14">
        <f>A14</f>
        <v>2012</v>
      </c>
    </row>
    <row r="15" spans="1:21" x14ac:dyDescent="0.45">
      <c r="A15" s="3">
        <f t="shared" si="10"/>
        <v>2012</v>
      </c>
      <c r="B15" s="3">
        <f t="shared" si="14"/>
        <v>4</v>
      </c>
      <c r="C15" s="3">
        <f t="shared" si="11"/>
        <v>201204</v>
      </c>
      <c r="D15" s="4">
        <f t="shared" si="0"/>
        <v>8261950</v>
      </c>
      <c r="E15" s="4">
        <f t="shared" si="1"/>
        <v>1051070</v>
      </c>
      <c r="F15" s="4">
        <f t="shared" si="2"/>
        <v>466085</v>
      </c>
      <c r="G15" s="4">
        <f t="shared" si="3"/>
        <v>5610</v>
      </c>
      <c r="H15" s="4">
        <f t="shared" si="4"/>
        <v>378549</v>
      </c>
      <c r="I15" s="5">
        <f t="shared" si="5"/>
        <v>905789374.28999996</v>
      </c>
      <c r="J15" s="5">
        <f t="shared" si="6"/>
        <v>651647134.70000005</v>
      </c>
      <c r="K15" s="5">
        <f t="shared" si="7"/>
        <v>168336547.69999999</v>
      </c>
      <c r="L15" s="5">
        <f t="shared" si="8"/>
        <v>11517195.51</v>
      </c>
      <c r="M15" s="5">
        <f t="shared" si="8"/>
        <v>11517195.51</v>
      </c>
      <c r="N15" s="5">
        <f t="shared" si="9"/>
        <v>5885596.4100000001</v>
      </c>
      <c r="O15" s="16">
        <f t="shared" si="12"/>
        <v>0.12721815067871386</v>
      </c>
      <c r="P15" s="3">
        <v>201212</v>
      </c>
      <c r="Q15" s="16">
        <f t="shared" si="13"/>
        <v>4.5818360072380007E-2</v>
      </c>
    </row>
    <row r="16" spans="1:21" x14ac:dyDescent="0.45">
      <c r="A16" s="3">
        <f t="shared" si="10"/>
        <v>2013</v>
      </c>
      <c r="B16" s="3">
        <f t="shared" si="14"/>
        <v>1</v>
      </c>
      <c r="C16" s="3">
        <f t="shared" si="11"/>
        <v>201301</v>
      </c>
      <c r="D16" s="4">
        <f t="shared" si="0"/>
        <v>8285370</v>
      </c>
      <c r="E16" s="4">
        <f t="shared" si="1"/>
        <v>945730</v>
      </c>
      <c r="F16" s="4">
        <f t="shared" si="2"/>
        <v>564221</v>
      </c>
      <c r="G16" s="4">
        <f t="shared" si="3"/>
        <v>12707</v>
      </c>
      <c r="H16" s="4">
        <f t="shared" si="4"/>
        <v>407695</v>
      </c>
      <c r="I16" s="5">
        <f t="shared" si="5"/>
        <v>1018723385.91</v>
      </c>
      <c r="J16" s="5">
        <f t="shared" si="6"/>
        <v>642858230.97000003</v>
      </c>
      <c r="K16" s="5">
        <f t="shared" si="7"/>
        <v>238278389.63</v>
      </c>
      <c r="L16" s="5">
        <f t="shared" si="8"/>
        <v>8085351.5099999998</v>
      </c>
      <c r="M16" s="5">
        <f t="shared" si="8"/>
        <v>8085351.5099999998</v>
      </c>
      <c r="N16" s="5">
        <f t="shared" si="9"/>
        <v>12733426.779999999</v>
      </c>
      <c r="O16" s="16">
        <f t="shared" si="12"/>
        <v>0.11414457048991174</v>
      </c>
      <c r="P16" s="3">
        <v>201303</v>
      </c>
      <c r="Q16" s="16">
        <f t="shared" si="13"/>
        <v>4.9206613585150695E-2</v>
      </c>
    </row>
    <row r="17" spans="1:21" x14ac:dyDescent="0.45">
      <c r="A17" s="3">
        <f t="shared" si="10"/>
        <v>2013</v>
      </c>
      <c r="B17" s="3">
        <f t="shared" si="14"/>
        <v>2</v>
      </c>
      <c r="C17" s="3">
        <f t="shared" si="11"/>
        <v>201302</v>
      </c>
      <c r="D17" s="4">
        <f t="shared" si="0"/>
        <v>8310777</v>
      </c>
      <c r="E17" s="4">
        <f t="shared" si="1"/>
        <v>1000328</v>
      </c>
      <c r="F17" s="4">
        <f t="shared" si="2"/>
        <v>548657</v>
      </c>
      <c r="G17" s="4">
        <f t="shared" si="3"/>
        <v>29324</v>
      </c>
      <c r="H17" s="4">
        <f t="shared" si="4"/>
        <v>436706</v>
      </c>
      <c r="I17" s="5">
        <f t="shared" si="5"/>
        <v>734423058.38</v>
      </c>
      <c r="J17" s="5">
        <f t="shared" si="6"/>
        <v>675650399</v>
      </c>
      <c r="K17" s="5">
        <f t="shared" si="7"/>
        <v>224201128.85999998</v>
      </c>
      <c r="L17" s="5">
        <f t="shared" si="8"/>
        <v>16375083.959999999</v>
      </c>
      <c r="M17" s="5">
        <f t="shared" si="8"/>
        <v>16375083.959999999</v>
      </c>
      <c r="N17" s="5">
        <f t="shared" si="9"/>
        <v>29986134.93</v>
      </c>
      <c r="O17" s="16">
        <f t="shared" si="12"/>
        <v>0.12036515959939727</v>
      </c>
      <c r="P17" s="3">
        <v>201306</v>
      </c>
      <c r="Q17" s="16">
        <f t="shared" si="13"/>
        <v>5.2546951987762394E-2</v>
      </c>
    </row>
    <row r="18" spans="1:21" x14ac:dyDescent="0.45">
      <c r="A18" s="3">
        <f t="shared" si="10"/>
        <v>2013</v>
      </c>
      <c r="B18" s="3">
        <f t="shared" si="14"/>
        <v>3</v>
      </c>
      <c r="C18" s="3">
        <f t="shared" si="11"/>
        <v>201303</v>
      </c>
      <c r="D18" s="4">
        <f t="shared" si="0"/>
        <v>8312047</v>
      </c>
      <c r="E18" s="4">
        <f t="shared" si="1"/>
        <v>967611</v>
      </c>
      <c r="F18" s="4">
        <f t="shared" si="2"/>
        <v>605921</v>
      </c>
      <c r="G18" s="4">
        <f t="shared" si="3"/>
        <v>28116</v>
      </c>
      <c r="H18" s="4">
        <f t="shared" si="4"/>
        <v>439798</v>
      </c>
      <c r="I18" s="5">
        <f t="shared" si="5"/>
        <v>772838775.26999998</v>
      </c>
      <c r="J18" s="5">
        <f t="shared" si="6"/>
        <v>660115355.41999996</v>
      </c>
      <c r="K18" s="5">
        <f t="shared" si="7"/>
        <v>247838084.12</v>
      </c>
      <c r="L18" s="5">
        <f t="shared" si="8"/>
        <v>16833831.149999999</v>
      </c>
      <c r="M18" s="5">
        <f t="shared" si="8"/>
        <v>16833831.149999999</v>
      </c>
      <c r="N18" s="5">
        <f t="shared" si="9"/>
        <v>28215357.890000001</v>
      </c>
      <c r="O18" s="16">
        <f t="shared" si="12"/>
        <v>0.11641067477120859</v>
      </c>
      <c r="P18" s="3">
        <v>201309</v>
      </c>
      <c r="Q18" s="16">
        <f t="shared" si="13"/>
        <v>5.2910913521061656E-2</v>
      </c>
      <c r="U18">
        <f>A18</f>
        <v>2013</v>
      </c>
    </row>
    <row r="19" spans="1:21" x14ac:dyDescent="0.45">
      <c r="A19" s="3">
        <f t="shared" si="10"/>
        <v>2013</v>
      </c>
      <c r="B19" s="3">
        <f t="shared" si="14"/>
        <v>4</v>
      </c>
      <c r="C19" s="3">
        <f t="shared" si="11"/>
        <v>201304</v>
      </c>
      <c r="D19" s="4">
        <f t="shared" si="0"/>
        <v>8275235</v>
      </c>
      <c r="E19" s="4">
        <f t="shared" si="1"/>
        <v>990961</v>
      </c>
      <c r="F19" s="4">
        <f t="shared" si="2"/>
        <v>597270</v>
      </c>
      <c r="G19" s="4">
        <f t="shared" si="3"/>
        <v>5671</v>
      </c>
      <c r="H19" s="4">
        <f t="shared" si="4"/>
        <v>418395</v>
      </c>
      <c r="I19" s="5">
        <f t="shared" si="5"/>
        <v>1024151191.5599999</v>
      </c>
      <c r="J19" s="5">
        <f t="shared" si="6"/>
        <v>659201187.13</v>
      </c>
      <c r="K19" s="5">
        <f t="shared" si="7"/>
        <v>229410011.81</v>
      </c>
      <c r="L19" s="5">
        <f t="shared" si="8"/>
        <v>15838074.079999998</v>
      </c>
      <c r="M19" s="5">
        <f t="shared" si="8"/>
        <v>15838074.079999998</v>
      </c>
      <c r="N19" s="5">
        <f t="shared" si="9"/>
        <v>4635396.95</v>
      </c>
      <c r="O19" s="16">
        <f t="shared" ref="O19:O63" si="15">E19/D19</f>
        <v>0.11975019440535525</v>
      </c>
      <c r="P19" s="3">
        <v>201312</v>
      </c>
      <c r="Q19" s="16">
        <f t="shared" si="13"/>
        <v>5.0559893465261109E-2</v>
      </c>
    </row>
    <row r="20" spans="1:21" x14ac:dyDescent="0.45">
      <c r="A20" s="3">
        <f t="shared" si="10"/>
        <v>2014</v>
      </c>
      <c r="B20" s="3">
        <f t="shared" si="14"/>
        <v>1</v>
      </c>
      <c r="C20" s="3">
        <f t="shared" si="11"/>
        <v>201401</v>
      </c>
      <c r="D20" s="4">
        <f t="shared" si="0"/>
        <v>9370899</v>
      </c>
      <c r="E20" s="4">
        <f t="shared" si="1"/>
        <v>1068047</v>
      </c>
      <c r="F20" s="4">
        <f t="shared" si="2"/>
        <v>615449</v>
      </c>
      <c r="G20" s="4">
        <f t="shared" si="3"/>
        <v>12245</v>
      </c>
      <c r="H20" s="4">
        <f t="shared" si="4"/>
        <v>462364</v>
      </c>
      <c r="I20" s="5">
        <f t="shared" si="5"/>
        <v>1466148779.5999999</v>
      </c>
      <c r="J20" s="5">
        <f t="shared" si="6"/>
        <v>781956227.25999999</v>
      </c>
      <c r="K20" s="5">
        <f t="shared" si="7"/>
        <v>286716383.90999997</v>
      </c>
      <c r="L20" s="5">
        <f t="shared" ref="L20:M64" si="16">SUMIFS(Uncollectibles_Sales,Quarter,$P20)</f>
        <v>18695235.050000001</v>
      </c>
      <c r="M20" s="5">
        <f t="shared" si="16"/>
        <v>18695235.050000001</v>
      </c>
      <c r="N20" s="5">
        <f t="shared" si="9"/>
        <v>15238460.24</v>
      </c>
      <c r="O20" s="16">
        <f t="shared" si="15"/>
        <v>0.11397487050068515</v>
      </c>
      <c r="P20" s="3">
        <v>201403</v>
      </c>
      <c r="Q20" s="16">
        <f t="shared" si="13"/>
        <v>4.9340410135676416E-2</v>
      </c>
    </row>
    <row r="21" spans="1:21" x14ac:dyDescent="0.45">
      <c r="A21" s="3">
        <f t="shared" si="10"/>
        <v>2014</v>
      </c>
      <c r="B21" s="3">
        <f t="shared" si="14"/>
        <v>2</v>
      </c>
      <c r="C21" s="3">
        <f t="shared" si="11"/>
        <v>201402</v>
      </c>
      <c r="D21" s="4">
        <f t="shared" si="0"/>
        <v>9375544</v>
      </c>
      <c r="E21" s="4">
        <f t="shared" si="1"/>
        <v>1174551</v>
      </c>
      <c r="F21" s="4">
        <f t="shared" si="2"/>
        <v>587996</v>
      </c>
      <c r="G21" s="4">
        <f t="shared" si="3"/>
        <v>40699</v>
      </c>
      <c r="H21" s="4">
        <f t="shared" si="4"/>
        <v>512686</v>
      </c>
      <c r="I21" s="5">
        <f t="shared" si="5"/>
        <v>891113096.3900001</v>
      </c>
      <c r="J21" s="5">
        <f t="shared" si="6"/>
        <v>861468810.80000007</v>
      </c>
      <c r="K21" s="5">
        <f t="shared" si="7"/>
        <v>256978037.94</v>
      </c>
      <c r="L21" s="5">
        <f t="shared" si="16"/>
        <v>14573062.920000002</v>
      </c>
      <c r="M21" s="5">
        <f t="shared" si="16"/>
        <v>14573062.920000002</v>
      </c>
      <c r="N21" s="5">
        <f t="shared" si="9"/>
        <v>48329537.609999999</v>
      </c>
      <c r="O21" s="16">
        <f t="shared" si="15"/>
        <v>0.12527817052535831</v>
      </c>
      <c r="P21" s="3">
        <v>201406</v>
      </c>
      <c r="Q21" s="16">
        <f t="shared" si="13"/>
        <v>5.4683333575097082E-2</v>
      </c>
    </row>
    <row r="22" spans="1:21" x14ac:dyDescent="0.45">
      <c r="A22" s="3">
        <f t="shared" si="10"/>
        <v>2014</v>
      </c>
      <c r="B22" s="3">
        <f t="shared" si="14"/>
        <v>3</v>
      </c>
      <c r="C22" s="3">
        <f t="shared" si="11"/>
        <v>201403</v>
      </c>
      <c r="D22" s="4">
        <f t="shared" si="0"/>
        <v>9331341</v>
      </c>
      <c r="E22" s="4">
        <f t="shared" si="1"/>
        <v>1124110</v>
      </c>
      <c r="F22" s="4">
        <f t="shared" si="2"/>
        <v>610031</v>
      </c>
      <c r="G22" s="4">
        <f t="shared" si="3"/>
        <v>32948</v>
      </c>
      <c r="H22" s="4">
        <f t="shared" si="4"/>
        <v>509493</v>
      </c>
      <c r="I22" s="5">
        <f t="shared" si="5"/>
        <v>950795368</v>
      </c>
      <c r="J22" s="5">
        <f t="shared" si="6"/>
        <v>811348642.25999999</v>
      </c>
      <c r="K22" s="5">
        <f t="shared" si="7"/>
        <v>261145459.21000004</v>
      </c>
      <c r="L22" s="5">
        <f t="shared" si="16"/>
        <v>26951500.300000001</v>
      </c>
      <c r="M22" s="5">
        <f t="shared" si="16"/>
        <v>26951500.300000001</v>
      </c>
      <c r="N22" s="5">
        <f t="shared" si="9"/>
        <v>36060439.060000002</v>
      </c>
      <c r="O22" s="16">
        <f t="shared" si="15"/>
        <v>0.1204660723469435</v>
      </c>
      <c r="P22" s="3">
        <v>201409</v>
      </c>
      <c r="Q22" s="16">
        <f t="shared" si="13"/>
        <v>5.4600190905037121E-2</v>
      </c>
      <c r="U22">
        <f>A22</f>
        <v>2014</v>
      </c>
    </row>
    <row r="23" spans="1:21" x14ac:dyDescent="0.45">
      <c r="A23" s="3">
        <f t="shared" si="10"/>
        <v>2014</v>
      </c>
      <c r="B23" s="3">
        <f t="shared" si="14"/>
        <v>4</v>
      </c>
      <c r="C23" s="3">
        <f t="shared" si="11"/>
        <v>201404</v>
      </c>
      <c r="D23" s="4">
        <f t="shared" si="0"/>
        <v>9394656</v>
      </c>
      <c r="E23" s="4">
        <f t="shared" si="1"/>
        <v>1094422</v>
      </c>
      <c r="F23" s="4">
        <f t="shared" si="2"/>
        <v>582662</v>
      </c>
      <c r="G23" s="4">
        <f t="shared" si="3"/>
        <v>8997</v>
      </c>
      <c r="H23" s="4">
        <f t="shared" si="4"/>
        <v>448704</v>
      </c>
      <c r="I23" s="5">
        <f t="shared" si="5"/>
        <v>1126101554.1299999</v>
      </c>
      <c r="J23" s="5">
        <f t="shared" si="6"/>
        <v>772759353.13999999</v>
      </c>
      <c r="K23" s="5">
        <f t="shared" si="7"/>
        <v>242941858.73999998</v>
      </c>
      <c r="L23" s="5">
        <f t="shared" si="16"/>
        <v>18674411.149999999</v>
      </c>
      <c r="M23" s="5">
        <f t="shared" si="16"/>
        <v>18674411.149999999</v>
      </c>
      <c r="N23" s="5">
        <f t="shared" si="9"/>
        <v>9220715.9299999997</v>
      </c>
      <c r="O23" s="16">
        <f t="shared" si="15"/>
        <v>0.11649410047584499</v>
      </c>
      <c r="P23" s="3">
        <v>201412</v>
      </c>
      <c r="Q23" s="16">
        <f t="shared" si="13"/>
        <v>4.7761621074789755E-2</v>
      </c>
    </row>
    <row r="24" spans="1:21" x14ac:dyDescent="0.45">
      <c r="A24" s="3">
        <f t="shared" si="10"/>
        <v>2015</v>
      </c>
      <c r="B24" s="3">
        <f t="shared" si="14"/>
        <v>1</v>
      </c>
      <c r="C24" s="3">
        <f t="shared" si="11"/>
        <v>201501</v>
      </c>
      <c r="D24" s="4">
        <f t="shared" si="0"/>
        <v>9429328</v>
      </c>
      <c r="E24" s="4">
        <f t="shared" si="1"/>
        <v>1015960</v>
      </c>
      <c r="F24" s="4">
        <f t="shared" si="2"/>
        <v>588301</v>
      </c>
      <c r="G24" s="4">
        <f t="shared" si="3"/>
        <v>12095</v>
      </c>
      <c r="H24" s="4">
        <f t="shared" si="4"/>
        <v>417228</v>
      </c>
      <c r="I24" s="5">
        <f t="shared" si="5"/>
        <v>1321012992.5500002</v>
      </c>
      <c r="J24" s="5">
        <f t="shared" si="6"/>
        <v>787047932.42000008</v>
      </c>
      <c r="K24" s="5">
        <f t="shared" si="7"/>
        <v>282603941.13999999</v>
      </c>
      <c r="L24" s="5">
        <f t="shared" si="16"/>
        <v>7729447.8100000005</v>
      </c>
      <c r="M24" s="5">
        <f t="shared" si="16"/>
        <v>7729447.8100000005</v>
      </c>
      <c r="N24" s="5">
        <f t="shared" si="9"/>
        <v>17759864.789999999</v>
      </c>
      <c r="O24" s="16">
        <f t="shared" si="15"/>
        <v>0.10774468763839798</v>
      </c>
      <c r="P24" s="3">
        <v>201503</v>
      </c>
      <c r="Q24" s="16">
        <f t="shared" si="13"/>
        <v>4.4247903986371032E-2</v>
      </c>
    </row>
    <row r="25" spans="1:21" x14ac:dyDescent="0.45">
      <c r="A25" s="3">
        <f t="shared" si="10"/>
        <v>2015</v>
      </c>
      <c r="B25" s="3">
        <f t="shared" si="14"/>
        <v>2</v>
      </c>
      <c r="C25" s="3">
        <f t="shared" si="11"/>
        <v>201502</v>
      </c>
      <c r="D25" s="4">
        <f t="shared" si="0"/>
        <v>9553682</v>
      </c>
      <c r="E25" s="4">
        <f t="shared" si="1"/>
        <v>1086924</v>
      </c>
      <c r="F25" s="4">
        <f t="shared" si="2"/>
        <v>545263</v>
      </c>
      <c r="G25" s="4">
        <f t="shared" si="3"/>
        <v>39563</v>
      </c>
      <c r="H25" s="4">
        <f t="shared" si="4"/>
        <v>426509</v>
      </c>
      <c r="I25" s="5">
        <f t="shared" si="5"/>
        <v>820653634.11000001</v>
      </c>
      <c r="J25" s="5">
        <f t="shared" si="6"/>
        <v>829488428.13999987</v>
      </c>
      <c r="K25" s="5">
        <f t="shared" si="7"/>
        <v>252749004.06</v>
      </c>
      <c r="L25" s="5">
        <f t="shared" si="16"/>
        <v>18166842.219999999</v>
      </c>
      <c r="M25" s="5">
        <f t="shared" si="16"/>
        <v>18166842.219999999</v>
      </c>
      <c r="N25" s="5">
        <f t="shared" si="9"/>
        <v>44614534.210000001</v>
      </c>
      <c r="O25" s="16">
        <f t="shared" si="15"/>
        <v>0.11377016735537147</v>
      </c>
      <c r="P25" s="3">
        <v>201506</v>
      </c>
      <c r="Q25" s="16">
        <f t="shared" si="13"/>
        <v>4.4643416014893522E-2</v>
      </c>
    </row>
    <row r="26" spans="1:21" x14ac:dyDescent="0.45">
      <c r="A26" s="3">
        <f t="shared" si="10"/>
        <v>2015</v>
      </c>
      <c r="B26" s="3">
        <f t="shared" si="14"/>
        <v>3</v>
      </c>
      <c r="C26" s="3">
        <f t="shared" si="11"/>
        <v>201503</v>
      </c>
      <c r="D26" s="4">
        <f t="shared" si="0"/>
        <v>9461076</v>
      </c>
      <c r="E26" s="4">
        <f t="shared" si="1"/>
        <v>1037652</v>
      </c>
      <c r="F26" s="4">
        <f t="shared" si="2"/>
        <v>573308</v>
      </c>
      <c r="G26" s="4">
        <f t="shared" si="3"/>
        <v>27992</v>
      </c>
      <c r="H26" s="4">
        <f t="shared" si="4"/>
        <v>418341</v>
      </c>
      <c r="I26" s="5">
        <f t="shared" si="5"/>
        <v>1015247804.2199999</v>
      </c>
      <c r="J26" s="5">
        <f t="shared" si="6"/>
        <v>780166712.22000003</v>
      </c>
      <c r="K26" s="5">
        <f t="shared" si="7"/>
        <v>254415125.48000002</v>
      </c>
      <c r="L26" s="5">
        <f t="shared" si="16"/>
        <v>21810195.949999999</v>
      </c>
      <c r="M26" s="5">
        <f t="shared" si="16"/>
        <v>21810195.949999999</v>
      </c>
      <c r="N26" s="5">
        <f t="shared" si="9"/>
        <v>31395717.649999999</v>
      </c>
      <c r="O26" s="16">
        <f t="shared" si="15"/>
        <v>0.10967589732922556</v>
      </c>
      <c r="P26" s="3">
        <v>201509</v>
      </c>
      <c r="Q26" s="16">
        <f t="shared" si="13"/>
        <v>4.421706368282001E-2</v>
      </c>
      <c r="U26">
        <f>A26</f>
        <v>2015</v>
      </c>
    </row>
    <row r="27" spans="1:21" x14ac:dyDescent="0.45">
      <c r="A27" s="3">
        <f t="shared" si="10"/>
        <v>2015</v>
      </c>
      <c r="B27" s="3">
        <f t="shared" si="14"/>
        <v>4</v>
      </c>
      <c r="C27" s="3">
        <f t="shared" si="11"/>
        <v>201504</v>
      </c>
      <c r="D27" s="4">
        <f t="shared" si="0"/>
        <v>9441195</v>
      </c>
      <c r="E27" s="4">
        <f t="shared" si="1"/>
        <v>1064225</v>
      </c>
      <c r="F27" s="4">
        <f t="shared" si="2"/>
        <v>545103</v>
      </c>
      <c r="G27" s="4">
        <f t="shared" si="3"/>
        <v>8735</v>
      </c>
      <c r="H27" s="4">
        <f t="shared" si="4"/>
        <v>403891</v>
      </c>
      <c r="I27" s="5">
        <f t="shared" si="5"/>
        <v>997612139.44000006</v>
      </c>
      <c r="J27" s="5">
        <f t="shared" si="6"/>
        <v>762651615.91999996</v>
      </c>
      <c r="K27" s="5">
        <f t="shared" si="7"/>
        <v>227902725.94999999</v>
      </c>
      <c r="L27" s="5">
        <f t="shared" si="16"/>
        <v>14156232.110000001</v>
      </c>
      <c r="M27" s="5">
        <f t="shared" si="16"/>
        <v>14156232.110000001</v>
      </c>
      <c r="N27" s="5">
        <f t="shared" si="9"/>
        <v>9552353.2799999993</v>
      </c>
      <c r="O27" s="16">
        <f t="shared" si="15"/>
        <v>0.11272142986136818</v>
      </c>
      <c r="P27" s="3">
        <v>201512</v>
      </c>
      <c r="Q27" s="16">
        <f t="shared" si="13"/>
        <v>4.277964812717034E-2</v>
      </c>
    </row>
    <row r="28" spans="1:21" x14ac:dyDescent="0.45">
      <c r="A28" s="3">
        <f t="shared" si="10"/>
        <v>2016</v>
      </c>
      <c r="B28" s="3">
        <f t="shared" si="14"/>
        <v>1</v>
      </c>
      <c r="C28" s="3">
        <f t="shared" si="11"/>
        <v>201601</v>
      </c>
      <c r="D28" s="4">
        <f t="shared" si="0"/>
        <v>9469318</v>
      </c>
      <c r="E28" s="4">
        <f t="shared" si="1"/>
        <v>985715</v>
      </c>
      <c r="F28" s="4">
        <f t="shared" si="2"/>
        <v>554698</v>
      </c>
      <c r="G28" s="4">
        <f t="shared" si="3"/>
        <v>17321</v>
      </c>
      <c r="H28" s="4">
        <f t="shared" si="4"/>
        <v>379136</v>
      </c>
      <c r="I28" s="5">
        <f t="shared" si="5"/>
        <v>1035516587.8000001</v>
      </c>
      <c r="J28" s="5">
        <f t="shared" si="6"/>
        <v>726389702.53000009</v>
      </c>
      <c r="K28" s="5">
        <f t="shared" si="7"/>
        <v>248156628.17000002</v>
      </c>
      <c r="L28" s="5">
        <f t="shared" si="16"/>
        <v>4902024.6000000006</v>
      </c>
      <c r="M28" s="5">
        <f t="shared" si="16"/>
        <v>4902024.6000000006</v>
      </c>
      <c r="N28" s="5">
        <f t="shared" si="9"/>
        <v>20271754.66</v>
      </c>
      <c r="O28" s="16">
        <f t="shared" si="15"/>
        <v>0.10409566982542988</v>
      </c>
      <c r="P28" s="3">
        <v>201603</v>
      </c>
      <c r="Q28" s="16">
        <f t="shared" si="13"/>
        <v>4.0038363903292719E-2</v>
      </c>
    </row>
    <row r="29" spans="1:21" x14ac:dyDescent="0.45">
      <c r="A29" s="3">
        <f t="shared" si="10"/>
        <v>2016</v>
      </c>
      <c r="B29" s="3">
        <f t="shared" si="14"/>
        <v>2</v>
      </c>
      <c r="C29" s="3">
        <f t="shared" si="11"/>
        <v>201602</v>
      </c>
      <c r="D29" s="4">
        <f t="shared" si="0"/>
        <v>9498004</v>
      </c>
      <c r="E29" s="4">
        <f t="shared" si="1"/>
        <v>1033334</v>
      </c>
      <c r="F29" s="4">
        <f t="shared" si="2"/>
        <v>526673</v>
      </c>
      <c r="G29" s="4">
        <f t="shared" si="3"/>
        <v>35107</v>
      </c>
      <c r="H29" s="4">
        <f t="shared" si="4"/>
        <v>373290</v>
      </c>
      <c r="I29" s="5">
        <f t="shared" si="5"/>
        <v>826631297.19999993</v>
      </c>
      <c r="J29" s="5">
        <f t="shared" si="6"/>
        <v>732096320.50999999</v>
      </c>
      <c r="K29" s="5">
        <f t="shared" si="7"/>
        <v>222591895.60999998</v>
      </c>
      <c r="L29" s="5">
        <f t="shared" si="16"/>
        <v>14054265.9</v>
      </c>
      <c r="M29" s="5">
        <f t="shared" si="16"/>
        <v>14054265.9</v>
      </c>
      <c r="N29" s="5">
        <f t="shared" si="9"/>
        <v>38229962.160000004</v>
      </c>
      <c r="O29" s="16">
        <f t="shared" si="15"/>
        <v>0.10879485837234855</v>
      </c>
      <c r="P29" s="3">
        <v>201606</v>
      </c>
      <c r="Q29" s="16">
        <f t="shared" si="13"/>
        <v>3.9301941755341435E-2</v>
      </c>
    </row>
    <row r="30" spans="1:21" x14ac:dyDescent="0.45">
      <c r="A30" s="3">
        <f t="shared" si="10"/>
        <v>2016</v>
      </c>
      <c r="B30" s="3">
        <f t="shared" si="14"/>
        <v>3</v>
      </c>
      <c r="C30" s="3">
        <f t="shared" si="11"/>
        <v>201603</v>
      </c>
      <c r="D30" s="4">
        <f t="shared" si="0"/>
        <v>9515762</v>
      </c>
      <c r="E30" s="4">
        <f t="shared" si="1"/>
        <v>997656</v>
      </c>
      <c r="F30" s="4">
        <f t="shared" si="2"/>
        <v>589632</v>
      </c>
      <c r="G30" s="4">
        <f t="shared" si="3"/>
        <v>29619</v>
      </c>
      <c r="H30" s="4">
        <f t="shared" si="4"/>
        <v>381831</v>
      </c>
      <c r="I30" s="5">
        <f t="shared" si="5"/>
        <v>958773904.29000008</v>
      </c>
      <c r="J30" s="5">
        <f t="shared" si="6"/>
        <v>716590680.33000004</v>
      </c>
      <c r="K30" s="5">
        <f t="shared" si="7"/>
        <v>241920811.61000001</v>
      </c>
      <c r="L30" s="5">
        <f t="shared" si="16"/>
        <v>20345053.390000004</v>
      </c>
      <c r="M30" s="5">
        <f t="shared" si="16"/>
        <v>20345053.390000004</v>
      </c>
      <c r="N30" s="5">
        <f t="shared" si="9"/>
        <v>29742808.189999998</v>
      </c>
      <c r="O30" s="16">
        <f t="shared" si="15"/>
        <v>0.10484247083943461</v>
      </c>
      <c r="P30" s="3">
        <v>201609</v>
      </c>
      <c r="Q30" s="16">
        <f t="shared" si="13"/>
        <v>4.0126161204956573E-2</v>
      </c>
      <c r="U30">
        <f>A30</f>
        <v>2016</v>
      </c>
    </row>
    <row r="31" spans="1:21" x14ac:dyDescent="0.45">
      <c r="A31" s="3">
        <f t="shared" si="10"/>
        <v>2016</v>
      </c>
      <c r="B31" s="3">
        <f t="shared" si="14"/>
        <v>4</v>
      </c>
      <c r="C31" s="3">
        <f t="shared" si="11"/>
        <v>201604</v>
      </c>
      <c r="D31" s="4">
        <f t="shared" si="0"/>
        <v>9515313</v>
      </c>
      <c r="E31" s="4">
        <f t="shared" si="1"/>
        <v>1059982</v>
      </c>
      <c r="F31" s="4">
        <f t="shared" si="2"/>
        <v>506790</v>
      </c>
      <c r="G31" s="4">
        <f t="shared" si="3"/>
        <v>7276</v>
      </c>
      <c r="H31" s="4">
        <f t="shared" si="4"/>
        <v>384923</v>
      </c>
      <c r="I31" s="5">
        <f t="shared" si="5"/>
        <v>1029789693.4</v>
      </c>
      <c r="J31" s="5">
        <f t="shared" si="6"/>
        <v>723507301.30999994</v>
      </c>
      <c r="K31" s="5">
        <f t="shared" si="7"/>
        <v>200186901.55000001</v>
      </c>
      <c r="L31" s="5">
        <f t="shared" si="16"/>
        <v>14506472.920000002</v>
      </c>
      <c r="M31" s="5">
        <f t="shared" si="16"/>
        <v>14506472.920000002</v>
      </c>
      <c r="N31" s="5">
        <f t="shared" si="9"/>
        <v>6281211.25</v>
      </c>
      <c r="O31" s="16">
        <f t="shared" si="15"/>
        <v>0.11139749160116962</v>
      </c>
      <c r="P31" s="3">
        <v>201612</v>
      </c>
      <c r="Q31" s="16">
        <f t="shared" si="13"/>
        <v>4.0453004541206372E-2</v>
      </c>
    </row>
    <row r="32" spans="1:21" x14ac:dyDescent="0.45">
      <c r="A32" s="3">
        <f t="shared" si="10"/>
        <v>2017</v>
      </c>
      <c r="B32" s="3">
        <f t="shared" si="14"/>
        <v>1</v>
      </c>
      <c r="C32" s="3">
        <f t="shared" si="11"/>
        <v>201701</v>
      </c>
      <c r="D32" s="4">
        <f t="shared" si="0"/>
        <v>9557068</v>
      </c>
      <c r="E32" s="4">
        <f t="shared" si="1"/>
        <v>991256</v>
      </c>
      <c r="F32" s="4">
        <f t="shared" si="2"/>
        <v>568169</v>
      </c>
      <c r="G32" s="4">
        <f t="shared" si="3"/>
        <v>10473</v>
      </c>
      <c r="H32" s="4">
        <f t="shared" si="4"/>
        <v>397352</v>
      </c>
      <c r="I32" s="5">
        <f t="shared" si="5"/>
        <v>1144696104.3099999</v>
      </c>
      <c r="J32" s="5">
        <f t="shared" si="6"/>
        <v>716367800.65999997</v>
      </c>
      <c r="K32" s="5">
        <f t="shared" si="7"/>
        <v>253679567.46999997</v>
      </c>
      <c r="L32" s="5">
        <f t="shared" si="16"/>
        <v>7246974.3499999996</v>
      </c>
      <c r="M32" s="5">
        <f t="shared" si="16"/>
        <v>7246974.3499999996</v>
      </c>
      <c r="N32" s="5">
        <f t="shared" si="9"/>
        <v>11472297.760000002</v>
      </c>
      <c r="O32" s="16">
        <f t="shared" si="15"/>
        <v>0.10371967636936349</v>
      </c>
      <c r="P32" s="3">
        <v>201703</v>
      </c>
      <c r="Q32" s="16">
        <f t="shared" si="13"/>
        <v>4.15767681050297E-2</v>
      </c>
    </row>
    <row r="33" spans="1:21" x14ac:dyDescent="0.45">
      <c r="A33" s="3">
        <f t="shared" si="10"/>
        <v>2017</v>
      </c>
      <c r="B33" s="3">
        <f t="shared" si="14"/>
        <v>2</v>
      </c>
      <c r="C33" s="3">
        <f t="shared" si="11"/>
        <v>201702</v>
      </c>
      <c r="D33" s="4">
        <f t="shared" si="0"/>
        <v>9575342</v>
      </c>
      <c r="E33" s="4">
        <f t="shared" si="1"/>
        <v>1030479</v>
      </c>
      <c r="F33" s="4">
        <f t="shared" si="2"/>
        <v>552293</v>
      </c>
      <c r="G33" s="4">
        <f t="shared" si="3"/>
        <v>29327</v>
      </c>
      <c r="H33" s="4">
        <f t="shared" si="4"/>
        <v>404882</v>
      </c>
      <c r="I33" s="5">
        <f t="shared" si="5"/>
        <v>868173972.96999991</v>
      </c>
      <c r="J33" s="5">
        <f t="shared" si="6"/>
        <v>740639422.68000007</v>
      </c>
      <c r="K33" s="5">
        <f t="shared" si="7"/>
        <v>241968849.82999998</v>
      </c>
      <c r="L33" s="5">
        <f t="shared" si="16"/>
        <v>13058689.359999999</v>
      </c>
      <c r="M33" s="5">
        <f t="shared" si="16"/>
        <v>13058689.359999999</v>
      </c>
      <c r="N33" s="5">
        <f t="shared" si="9"/>
        <v>33311097.609999999</v>
      </c>
      <c r="O33" s="16">
        <f t="shared" si="15"/>
        <v>0.10761798377540979</v>
      </c>
      <c r="P33" s="3">
        <v>201706</v>
      </c>
      <c r="Q33" s="16">
        <f t="shared" si="13"/>
        <v>4.2283816076752141E-2</v>
      </c>
    </row>
    <row r="34" spans="1:21" x14ac:dyDescent="0.45">
      <c r="A34" s="3">
        <f t="shared" si="10"/>
        <v>2017</v>
      </c>
      <c r="B34" s="3">
        <f t="shared" si="14"/>
        <v>3</v>
      </c>
      <c r="C34" s="3">
        <f t="shared" si="11"/>
        <v>201703</v>
      </c>
      <c r="D34" s="4">
        <f t="shared" si="0"/>
        <v>9582696</v>
      </c>
      <c r="E34" s="4">
        <f t="shared" si="1"/>
        <v>1020621</v>
      </c>
      <c r="F34" s="4">
        <f t="shared" si="2"/>
        <v>562691</v>
      </c>
      <c r="G34" s="4">
        <f t="shared" si="3"/>
        <v>25832</v>
      </c>
      <c r="H34" s="4">
        <f t="shared" si="4"/>
        <v>388064</v>
      </c>
      <c r="I34" s="5">
        <f t="shared" si="5"/>
        <v>932643606.55999994</v>
      </c>
      <c r="J34" s="5">
        <f t="shared" si="6"/>
        <v>729768321.59000003</v>
      </c>
      <c r="K34" s="5">
        <f t="shared" si="7"/>
        <v>241862999.60000002</v>
      </c>
      <c r="L34" s="5">
        <f t="shared" si="16"/>
        <v>18913109.619999997</v>
      </c>
      <c r="M34" s="5">
        <f t="shared" si="16"/>
        <v>18913109.619999997</v>
      </c>
      <c r="N34" s="5">
        <f t="shared" si="9"/>
        <v>25923423.439999998</v>
      </c>
      <c r="O34" s="16">
        <f t="shared" si="15"/>
        <v>0.10650666576504149</v>
      </c>
      <c r="P34" s="3">
        <v>201709</v>
      </c>
      <c r="Q34" s="16">
        <f t="shared" si="13"/>
        <v>4.0496327964489327E-2</v>
      </c>
      <c r="U34">
        <f>A34</f>
        <v>2017</v>
      </c>
    </row>
    <row r="35" spans="1:21" x14ac:dyDescent="0.45">
      <c r="A35" s="3">
        <f t="shared" si="10"/>
        <v>2017</v>
      </c>
      <c r="B35" s="3">
        <f t="shared" si="14"/>
        <v>4</v>
      </c>
      <c r="C35" s="3">
        <f t="shared" si="11"/>
        <v>201704</v>
      </c>
      <c r="D35" s="4">
        <f t="shared" si="0"/>
        <v>8748022</v>
      </c>
      <c r="E35" s="4">
        <f t="shared" si="1"/>
        <v>1036611</v>
      </c>
      <c r="F35" s="4">
        <f t="shared" si="2"/>
        <v>524516</v>
      </c>
      <c r="G35" s="4">
        <f t="shared" si="3"/>
        <v>4954</v>
      </c>
      <c r="H35" s="4">
        <f t="shared" si="4"/>
        <v>361556</v>
      </c>
      <c r="I35" s="5">
        <f t="shared" si="5"/>
        <v>1108517346.3600001</v>
      </c>
      <c r="J35" s="5">
        <f t="shared" si="6"/>
        <v>705927223.32000005</v>
      </c>
      <c r="K35" s="5">
        <f t="shared" si="7"/>
        <v>221346887.10000002</v>
      </c>
      <c r="L35" s="5">
        <f t="shared" si="16"/>
        <v>13814334.529999999</v>
      </c>
      <c r="M35" s="5">
        <f t="shared" si="16"/>
        <v>13814334.529999999</v>
      </c>
      <c r="N35" s="5">
        <f t="shared" si="9"/>
        <v>5626291.2300000004</v>
      </c>
      <c r="O35" s="16">
        <f t="shared" si="15"/>
        <v>0.11849661557778432</v>
      </c>
      <c r="P35" s="3">
        <v>201712</v>
      </c>
      <c r="Q35" s="16">
        <f t="shared" si="13"/>
        <v>4.1330028662479361E-2</v>
      </c>
    </row>
    <row r="36" spans="1:21" x14ac:dyDescent="0.45">
      <c r="A36" s="3">
        <f t="shared" si="10"/>
        <v>2018</v>
      </c>
      <c r="B36" s="3">
        <f t="shared" si="14"/>
        <v>1</v>
      </c>
      <c r="C36" s="3">
        <f t="shared" si="11"/>
        <v>201801</v>
      </c>
      <c r="D36" s="4">
        <f t="shared" si="0"/>
        <v>9626437</v>
      </c>
      <c r="E36" s="4">
        <f t="shared" si="1"/>
        <v>992341</v>
      </c>
      <c r="F36" s="4">
        <f t="shared" si="2"/>
        <v>615355</v>
      </c>
      <c r="G36" s="4">
        <f t="shared" si="3"/>
        <v>6205</v>
      </c>
      <c r="H36" s="4">
        <f t="shared" si="4"/>
        <v>367159</v>
      </c>
      <c r="I36" s="5">
        <f t="shared" si="5"/>
        <v>1250506428.95</v>
      </c>
      <c r="J36" s="5">
        <f t="shared" si="6"/>
        <v>728928272.69000006</v>
      </c>
      <c r="K36" s="5">
        <f t="shared" si="7"/>
        <v>301951551.97999996</v>
      </c>
      <c r="L36" s="5">
        <f t="shared" si="16"/>
        <v>8047832.75</v>
      </c>
      <c r="M36" s="5">
        <f t="shared" si="16"/>
        <v>8047832.75</v>
      </c>
      <c r="N36" s="5">
        <f t="shared" si="9"/>
        <v>6750097.0500000007</v>
      </c>
      <c r="O36" s="16">
        <f t="shared" si="15"/>
        <v>0.10308497318374389</v>
      </c>
      <c r="P36" s="3">
        <v>201803</v>
      </c>
      <c r="Q36" s="16">
        <f t="shared" si="13"/>
        <v>3.8140695254121539E-2</v>
      </c>
    </row>
    <row r="37" spans="1:21" x14ac:dyDescent="0.45">
      <c r="A37" s="3">
        <f t="shared" si="10"/>
        <v>2018</v>
      </c>
      <c r="B37" s="3">
        <f t="shared" si="14"/>
        <v>2</v>
      </c>
      <c r="C37" s="3">
        <f t="shared" si="11"/>
        <v>201802</v>
      </c>
      <c r="D37" s="4">
        <f t="shared" si="0"/>
        <v>9674261</v>
      </c>
      <c r="E37" s="4">
        <f t="shared" si="1"/>
        <v>1034869</v>
      </c>
      <c r="F37" s="4">
        <f t="shared" si="2"/>
        <v>564984</v>
      </c>
      <c r="G37" s="4">
        <f t="shared" si="3"/>
        <v>27214</v>
      </c>
      <c r="H37" s="4">
        <f t="shared" si="4"/>
        <v>378948</v>
      </c>
      <c r="I37" s="5">
        <f t="shared" si="5"/>
        <v>913497656.82999992</v>
      </c>
      <c r="J37" s="5">
        <f t="shared" si="6"/>
        <v>782467311.23000002</v>
      </c>
      <c r="K37" s="5">
        <f t="shared" si="7"/>
        <v>255563321.31999996</v>
      </c>
      <c r="L37" s="5">
        <f t="shared" si="16"/>
        <v>13659421.119999999</v>
      </c>
      <c r="M37" s="5">
        <f t="shared" si="16"/>
        <v>13659421.119999999</v>
      </c>
      <c r="N37" s="5">
        <f t="shared" si="9"/>
        <v>34215054.920000002</v>
      </c>
      <c r="O37" s="16">
        <f t="shared" si="15"/>
        <v>0.10697137486780645</v>
      </c>
      <c r="P37" s="3">
        <v>201806</v>
      </c>
      <c r="Q37" s="16">
        <f t="shared" si="13"/>
        <v>3.917074389454657E-2</v>
      </c>
    </row>
    <row r="38" spans="1:21" x14ac:dyDescent="0.45">
      <c r="A38" s="3">
        <f t="shared" si="10"/>
        <v>2018</v>
      </c>
      <c r="B38" s="3">
        <f t="shared" si="14"/>
        <v>3</v>
      </c>
      <c r="C38" s="3">
        <f t="shared" si="11"/>
        <v>201803</v>
      </c>
      <c r="D38" s="4">
        <f t="shared" si="0"/>
        <v>9684527</v>
      </c>
      <c r="E38" s="4">
        <f t="shared" si="1"/>
        <v>1020696</v>
      </c>
      <c r="F38" s="4">
        <f t="shared" si="2"/>
        <v>570957</v>
      </c>
      <c r="G38" s="4">
        <f t="shared" si="3"/>
        <v>22678</v>
      </c>
      <c r="H38" s="4">
        <f t="shared" si="4"/>
        <v>375385</v>
      </c>
      <c r="I38" s="5">
        <f t="shared" si="5"/>
        <v>1136824122.4400001</v>
      </c>
      <c r="J38" s="5">
        <f t="shared" si="6"/>
        <v>777972029.01999986</v>
      </c>
      <c r="K38" s="5">
        <f t="shared" si="7"/>
        <v>261436376.39999998</v>
      </c>
      <c r="L38" s="5">
        <f t="shared" si="16"/>
        <v>16215804.209999999</v>
      </c>
      <c r="M38" s="5">
        <f t="shared" si="16"/>
        <v>16215804.209999999</v>
      </c>
      <c r="N38" s="5">
        <f t="shared" si="9"/>
        <v>25932126.140000001</v>
      </c>
      <c r="O38" s="16">
        <f t="shared" si="15"/>
        <v>0.10539451229781278</v>
      </c>
      <c r="P38" s="3">
        <v>201809</v>
      </c>
      <c r="Q38" s="16">
        <f t="shared" si="13"/>
        <v>3.8761314827249697E-2</v>
      </c>
      <c r="U38">
        <f>A38</f>
        <v>2018</v>
      </c>
    </row>
    <row r="39" spans="1:21" x14ac:dyDescent="0.45">
      <c r="A39" s="3">
        <f t="shared" si="10"/>
        <v>2018</v>
      </c>
      <c r="B39" s="3">
        <f t="shared" si="14"/>
        <v>4</v>
      </c>
      <c r="C39" s="3">
        <f t="shared" si="11"/>
        <v>201804</v>
      </c>
      <c r="D39" s="4">
        <f t="shared" si="0"/>
        <v>9699700</v>
      </c>
      <c r="E39" s="4">
        <f t="shared" si="1"/>
        <v>1051354</v>
      </c>
      <c r="F39" s="4">
        <f t="shared" si="2"/>
        <v>508086</v>
      </c>
      <c r="G39" s="4">
        <f t="shared" si="3"/>
        <v>4664</v>
      </c>
      <c r="H39" s="4">
        <f t="shared" si="4"/>
        <v>374159</v>
      </c>
      <c r="I39" s="5">
        <f t="shared" si="5"/>
        <v>1244882191.9299998</v>
      </c>
      <c r="J39" s="5">
        <f t="shared" si="6"/>
        <v>779396451.81000006</v>
      </c>
      <c r="K39" s="5">
        <f t="shared" si="7"/>
        <v>227284881.83000001</v>
      </c>
      <c r="L39" s="5">
        <f t="shared" si="16"/>
        <v>13433724.139999999</v>
      </c>
      <c r="M39" s="5">
        <f t="shared" si="16"/>
        <v>13433724.139999999</v>
      </c>
      <c r="N39" s="5">
        <f t="shared" si="9"/>
        <v>5034623.92</v>
      </c>
      <c r="O39" s="16">
        <f t="shared" si="15"/>
        <v>0.10839036258853367</v>
      </c>
      <c r="P39" s="3">
        <v>201812</v>
      </c>
      <c r="Q39" s="16">
        <f t="shared" si="13"/>
        <v>3.8574285802653693E-2</v>
      </c>
    </row>
    <row r="40" spans="1:21" x14ac:dyDescent="0.45">
      <c r="A40" s="3">
        <f t="shared" si="10"/>
        <v>2019</v>
      </c>
      <c r="B40" s="3">
        <f t="shared" si="14"/>
        <v>1</v>
      </c>
      <c r="C40" s="3">
        <f t="shared" si="11"/>
        <v>201901</v>
      </c>
      <c r="D40" s="4">
        <f t="shared" si="0"/>
        <v>9729955</v>
      </c>
      <c r="E40" s="4">
        <f t="shared" si="1"/>
        <v>1008231</v>
      </c>
      <c r="F40" s="4">
        <f t="shared" si="2"/>
        <v>570719</v>
      </c>
      <c r="G40" s="4">
        <f t="shared" si="3"/>
        <v>9912</v>
      </c>
      <c r="H40" s="4">
        <f t="shared" si="4"/>
        <v>376496</v>
      </c>
      <c r="I40" s="5">
        <f t="shared" si="5"/>
        <v>1240547744.48</v>
      </c>
      <c r="J40" s="5">
        <f t="shared" si="6"/>
        <v>798141294.05000007</v>
      </c>
      <c r="K40" s="5">
        <f t="shared" si="7"/>
        <v>296981558.97000003</v>
      </c>
      <c r="L40" s="5">
        <f t="shared" si="16"/>
        <v>8026886.9700000007</v>
      </c>
      <c r="M40" s="5">
        <f t="shared" si="16"/>
        <v>8026886.9700000007</v>
      </c>
      <c r="N40" s="5">
        <f t="shared" si="9"/>
        <v>12413384.92</v>
      </c>
      <c r="O40" s="16">
        <f t="shared" si="15"/>
        <v>0.10362134254474969</v>
      </c>
      <c r="P40" s="3">
        <v>201903</v>
      </c>
      <c r="Q40" s="16">
        <f t="shared" si="13"/>
        <v>3.8694526336452741E-2</v>
      </c>
    </row>
    <row r="41" spans="1:21" x14ac:dyDescent="0.45">
      <c r="A41" s="3">
        <f t="shared" si="10"/>
        <v>2019</v>
      </c>
      <c r="B41" s="3">
        <f t="shared" si="14"/>
        <v>2</v>
      </c>
      <c r="C41" s="3">
        <f t="shared" si="11"/>
        <v>201902</v>
      </c>
      <c r="D41" s="4">
        <f t="shared" si="0"/>
        <v>9751649</v>
      </c>
      <c r="E41" s="4">
        <f t="shared" si="1"/>
        <v>1068893</v>
      </c>
      <c r="F41" s="4">
        <f t="shared" si="2"/>
        <v>491619</v>
      </c>
      <c r="G41" s="4">
        <f t="shared" si="3"/>
        <v>33481</v>
      </c>
      <c r="H41" s="4">
        <f t="shared" si="4"/>
        <v>383256</v>
      </c>
      <c r="I41" s="5">
        <f t="shared" si="5"/>
        <v>838073764.17000008</v>
      </c>
      <c r="J41" s="5">
        <f t="shared" si="6"/>
        <v>824202153.28999996</v>
      </c>
      <c r="K41" s="5">
        <f t="shared" si="7"/>
        <v>241677707.92999998</v>
      </c>
      <c r="L41" s="5">
        <f t="shared" si="16"/>
        <v>12035187.520000001</v>
      </c>
      <c r="M41" s="5">
        <f t="shared" si="16"/>
        <v>12035187.520000001</v>
      </c>
      <c r="N41" s="5">
        <f t="shared" si="9"/>
        <v>42532861.980000004</v>
      </c>
      <c r="O41" s="16">
        <f t="shared" si="15"/>
        <v>0.10961151288361588</v>
      </c>
      <c r="P41" s="3">
        <v>201906</v>
      </c>
      <c r="Q41" s="16">
        <f t="shared" si="13"/>
        <v>3.9301660672979515E-2</v>
      </c>
    </row>
    <row r="42" spans="1:21" x14ac:dyDescent="0.45">
      <c r="A42" s="3">
        <f t="shared" si="10"/>
        <v>2019</v>
      </c>
      <c r="B42" s="3">
        <f t="shared" si="14"/>
        <v>3</v>
      </c>
      <c r="C42" s="3">
        <f t="shared" si="11"/>
        <v>201903</v>
      </c>
      <c r="D42" s="4">
        <f t="shared" si="0"/>
        <v>9692477</v>
      </c>
      <c r="E42" s="4">
        <f t="shared" si="1"/>
        <v>1039312</v>
      </c>
      <c r="F42" s="4">
        <f t="shared" si="2"/>
        <v>550879</v>
      </c>
      <c r="G42" s="4">
        <f t="shared" si="3"/>
        <v>31613</v>
      </c>
      <c r="H42" s="4">
        <f t="shared" si="4"/>
        <v>375916</v>
      </c>
      <c r="I42" s="5">
        <f t="shared" si="5"/>
        <v>991158693.75999987</v>
      </c>
      <c r="J42" s="5">
        <f t="shared" si="6"/>
        <v>806569446.0200001</v>
      </c>
      <c r="K42" s="5">
        <f t="shared" si="7"/>
        <v>261148467.70999998</v>
      </c>
      <c r="L42" s="5">
        <f t="shared" si="16"/>
        <v>16610151.520000001</v>
      </c>
      <c r="M42" s="5">
        <f t="shared" si="16"/>
        <v>16610151.520000001</v>
      </c>
      <c r="N42" s="5">
        <f t="shared" si="9"/>
        <v>34142302.810000002</v>
      </c>
      <c r="O42" s="16">
        <f t="shared" si="15"/>
        <v>0.10722873007591352</v>
      </c>
      <c r="P42" s="3">
        <v>201909</v>
      </c>
      <c r="Q42" s="16">
        <f t="shared" si="13"/>
        <v>3.8784306632865882E-2</v>
      </c>
      <c r="U42">
        <f>A42</f>
        <v>2019</v>
      </c>
    </row>
    <row r="43" spans="1:21" x14ac:dyDescent="0.45">
      <c r="A43" s="3">
        <f t="shared" si="10"/>
        <v>2019</v>
      </c>
      <c r="B43" s="3">
        <f t="shared" si="14"/>
        <v>4</v>
      </c>
      <c r="C43" s="3">
        <f t="shared" si="11"/>
        <v>201904</v>
      </c>
      <c r="D43" s="4">
        <f t="shared" si="0"/>
        <v>10037055</v>
      </c>
      <c r="E43" s="4">
        <f t="shared" si="1"/>
        <v>1046219</v>
      </c>
      <c r="F43" s="4">
        <f t="shared" si="2"/>
        <v>504843</v>
      </c>
      <c r="G43" s="4">
        <f t="shared" si="3"/>
        <v>3934</v>
      </c>
      <c r="H43" s="4">
        <f t="shared" si="4"/>
        <v>348707</v>
      </c>
      <c r="I43" s="5">
        <f t="shared" si="5"/>
        <v>1144394276</v>
      </c>
      <c r="J43" s="5">
        <f t="shared" si="6"/>
        <v>797471330.14999998</v>
      </c>
      <c r="K43" s="5">
        <f t="shared" si="7"/>
        <v>230367623.17000002</v>
      </c>
      <c r="L43" s="5">
        <f t="shared" si="16"/>
        <v>16181900.100000001</v>
      </c>
      <c r="M43" s="5">
        <f t="shared" si="16"/>
        <v>16181900.100000001</v>
      </c>
      <c r="N43" s="5">
        <f t="shared" si="9"/>
        <v>4585324.9800000004</v>
      </c>
      <c r="O43" s="16">
        <f t="shared" si="15"/>
        <v>0.10423565478120823</v>
      </c>
      <c r="P43" s="3">
        <v>201912</v>
      </c>
      <c r="Q43" s="16">
        <f t="shared" si="13"/>
        <v>3.4741963653681283E-2</v>
      </c>
    </row>
    <row r="44" spans="1:21" x14ac:dyDescent="0.45">
      <c r="A44" s="3">
        <f t="shared" si="10"/>
        <v>2020</v>
      </c>
      <c r="B44" s="3">
        <f t="shared" si="14"/>
        <v>1</v>
      </c>
      <c r="C44" s="3">
        <f t="shared" si="11"/>
        <v>202001</v>
      </c>
      <c r="D44" s="4">
        <f t="shared" si="0"/>
        <v>9775065</v>
      </c>
      <c r="E44" s="4">
        <f t="shared" si="1"/>
        <v>1063585</v>
      </c>
      <c r="F44" s="4">
        <f t="shared" si="2"/>
        <v>455940</v>
      </c>
      <c r="G44" s="4">
        <f t="shared" si="3"/>
        <v>7349</v>
      </c>
      <c r="H44" s="4">
        <f t="shared" si="4"/>
        <v>330303</v>
      </c>
      <c r="I44" s="5">
        <f t="shared" si="5"/>
        <v>1172754335.1599998</v>
      </c>
      <c r="J44" s="5">
        <f t="shared" si="6"/>
        <v>817060824.36999989</v>
      </c>
      <c r="K44" s="5">
        <f t="shared" si="7"/>
        <v>258526624.97</v>
      </c>
      <c r="L44" s="5">
        <f t="shared" si="16"/>
        <v>9054059.3499999978</v>
      </c>
      <c r="M44" s="5">
        <f t="shared" si="16"/>
        <v>9054059.3499999978</v>
      </c>
      <c r="N44" s="5">
        <f t="shared" si="9"/>
        <v>14467630.649999999</v>
      </c>
      <c r="O44" s="16">
        <f t="shared" si="15"/>
        <v>0.10880592609870113</v>
      </c>
      <c r="P44" s="3">
        <v>202003</v>
      </c>
      <c r="Q44" s="16">
        <f t="shared" si="13"/>
        <v>3.3790363542339615E-2</v>
      </c>
    </row>
    <row r="45" spans="1:21" x14ac:dyDescent="0.45">
      <c r="A45" s="3">
        <f t="shared" si="10"/>
        <v>2020</v>
      </c>
      <c r="B45" s="3">
        <f t="shared" si="14"/>
        <v>2</v>
      </c>
      <c r="C45" s="3">
        <f t="shared" si="11"/>
        <v>202002</v>
      </c>
      <c r="D45" s="4">
        <f t="shared" si="0"/>
        <v>9774518</v>
      </c>
      <c r="E45" s="4">
        <f t="shared" si="1"/>
        <v>1210717</v>
      </c>
      <c r="F45" s="4">
        <f t="shared" si="2"/>
        <v>221226</v>
      </c>
      <c r="G45" s="4">
        <f t="shared" si="3"/>
        <v>0</v>
      </c>
      <c r="H45" s="4">
        <f t="shared" si="4"/>
        <v>261194</v>
      </c>
      <c r="I45" s="5">
        <f t="shared" si="5"/>
        <v>1020612819.7500001</v>
      </c>
      <c r="J45" s="5">
        <f t="shared" si="6"/>
        <v>1001024235.52</v>
      </c>
      <c r="K45" s="5">
        <f t="shared" si="7"/>
        <v>112262884.96000001</v>
      </c>
      <c r="L45" s="5">
        <f t="shared" si="16"/>
        <v>12247062.830000002</v>
      </c>
      <c r="M45" s="5">
        <f t="shared" si="16"/>
        <v>12247062.830000002</v>
      </c>
      <c r="N45" s="5">
        <f t="shared" si="9"/>
        <v>0</v>
      </c>
      <c r="O45" s="16">
        <f t="shared" si="15"/>
        <v>0.12386462432214049</v>
      </c>
      <c r="P45" s="3">
        <v>202006</v>
      </c>
      <c r="Q45" s="16">
        <f t="shared" si="13"/>
        <v>2.6721931454829793E-2</v>
      </c>
    </row>
    <row r="46" spans="1:21" x14ac:dyDescent="0.45">
      <c r="A46" s="3">
        <f t="shared" si="10"/>
        <v>2020</v>
      </c>
      <c r="B46" s="3">
        <f t="shared" si="14"/>
        <v>3</v>
      </c>
      <c r="C46" s="3">
        <f t="shared" si="11"/>
        <v>202003</v>
      </c>
      <c r="D46" s="4">
        <f t="shared" si="0"/>
        <v>9761730</v>
      </c>
      <c r="E46" s="4">
        <f t="shared" si="1"/>
        <v>1197277</v>
      </c>
      <c r="F46" s="4">
        <f t="shared" si="2"/>
        <v>224610</v>
      </c>
      <c r="G46" s="4">
        <f t="shared" si="3"/>
        <v>0</v>
      </c>
      <c r="H46" s="4">
        <f t="shared" si="4"/>
        <v>230294</v>
      </c>
      <c r="I46" s="5">
        <f t="shared" si="5"/>
        <v>1047133008.75</v>
      </c>
      <c r="J46" s="5">
        <f t="shared" si="6"/>
        <v>1105081355.6500001</v>
      </c>
      <c r="K46" s="5">
        <f t="shared" si="7"/>
        <v>135652634.64999998</v>
      </c>
      <c r="L46" s="5">
        <f t="shared" si="16"/>
        <v>5898388.79</v>
      </c>
      <c r="M46" s="5">
        <f t="shared" si="16"/>
        <v>5898388.79</v>
      </c>
      <c r="N46" s="5">
        <f t="shared" si="9"/>
        <v>0</v>
      </c>
      <c r="O46" s="16">
        <f t="shared" si="15"/>
        <v>0.12265008354051997</v>
      </c>
      <c r="P46" s="3">
        <v>202009</v>
      </c>
      <c r="Q46" s="16">
        <f t="shared" si="13"/>
        <v>2.359151502858612E-2</v>
      </c>
      <c r="U46">
        <f>A46</f>
        <v>2020</v>
      </c>
    </row>
    <row r="47" spans="1:21" x14ac:dyDescent="0.45">
      <c r="A47" s="3">
        <f t="shared" si="10"/>
        <v>2020</v>
      </c>
      <c r="B47" s="3">
        <f t="shared" si="14"/>
        <v>4</v>
      </c>
      <c r="C47" s="3">
        <f t="shared" si="11"/>
        <v>202004</v>
      </c>
      <c r="D47" s="4">
        <f t="shared" si="0"/>
        <v>9768444</v>
      </c>
      <c r="E47" s="4">
        <f t="shared" si="1"/>
        <v>1263742</v>
      </c>
      <c r="F47" s="4">
        <f t="shared" si="2"/>
        <v>186894</v>
      </c>
      <c r="G47" s="4">
        <f t="shared" si="3"/>
        <v>0</v>
      </c>
      <c r="H47" s="4">
        <f t="shared" si="4"/>
        <v>227932</v>
      </c>
      <c r="I47" s="5">
        <f t="shared" si="5"/>
        <v>1301386859.4200001</v>
      </c>
      <c r="J47" s="5">
        <f t="shared" si="6"/>
        <v>1247046512.5900002</v>
      </c>
      <c r="K47" s="5">
        <f t="shared" si="7"/>
        <v>113324663.25999999</v>
      </c>
      <c r="L47" s="5">
        <f t="shared" si="16"/>
        <v>8585308.7699999996</v>
      </c>
      <c r="M47" s="5">
        <f t="shared" si="16"/>
        <v>8585308.7699999996</v>
      </c>
      <c r="N47" s="5">
        <f t="shared" si="9"/>
        <v>0</v>
      </c>
      <c r="O47" s="16">
        <f t="shared" si="15"/>
        <v>0.12936983617861761</v>
      </c>
      <c r="P47" s="3">
        <v>202012</v>
      </c>
      <c r="Q47" s="16">
        <f t="shared" si="13"/>
        <v>2.3333501220869978E-2</v>
      </c>
    </row>
    <row r="48" spans="1:21" x14ac:dyDescent="0.45">
      <c r="A48" s="3">
        <f t="shared" si="10"/>
        <v>2021</v>
      </c>
      <c r="B48" s="3">
        <f t="shared" si="14"/>
        <v>1</v>
      </c>
      <c r="C48" s="3">
        <f t="shared" si="11"/>
        <v>202101</v>
      </c>
      <c r="D48" s="4">
        <f t="shared" si="0"/>
        <v>9782933</v>
      </c>
      <c r="E48" s="4">
        <f t="shared" si="1"/>
        <v>1236492</v>
      </c>
      <c r="F48" s="4">
        <f t="shared" si="2"/>
        <v>211900</v>
      </c>
      <c r="G48" s="4">
        <f t="shared" si="3"/>
        <v>0</v>
      </c>
      <c r="H48" s="4">
        <f t="shared" si="4"/>
        <v>235004</v>
      </c>
      <c r="I48" s="5">
        <f t="shared" si="5"/>
        <v>1352857056.3700001</v>
      </c>
      <c r="J48" s="5">
        <f t="shared" si="6"/>
        <v>1397138063.6500001</v>
      </c>
      <c r="K48" s="5">
        <f t="shared" si="7"/>
        <v>140930994.06</v>
      </c>
      <c r="L48" s="5">
        <f t="shared" si="16"/>
        <v>7497767.8099999996</v>
      </c>
      <c r="M48" s="5">
        <f t="shared" si="16"/>
        <v>7497767.8099999996</v>
      </c>
      <c r="N48" s="5">
        <f t="shared" si="9"/>
        <v>0</v>
      </c>
      <c r="O48" s="16">
        <f t="shared" si="15"/>
        <v>0.12639276993924009</v>
      </c>
      <c r="P48" s="3">
        <v>202103</v>
      </c>
      <c r="Q48" s="16">
        <f t="shared" si="13"/>
        <v>2.4021834760597868E-2</v>
      </c>
    </row>
    <row r="49" spans="1:21" x14ac:dyDescent="0.45">
      <c r="A49" s="3">
        <f t="shared" si="10"/>
        <v>2021</v>
      </c>
      <c r="B49" s="3">
        <f t="shared" si="14"/>
        <v>2</v>
      </c>
      <c r="C49" s="3">
        <f t="shared" si="11"/>
        <v>202102</v>
      </c>
      <c r="D49" s="4">
        <f t="shared" si="0"/>
        <v>9836221</v>
      </c>
      <c r="E49" s="4">
        <f t="shared" si="1"/>
        <v>1293548</v>
      </c>
      <c r="F49" s="4">
        <f t="shared" si="2"/>
        <v>196076</v>
      </c>
      <c r="G49" s="4">
        <f t="shared" si="3"/>
        <v>0</v>
      </c>
      <c r="H49" s="4">
        <f t="shared" si="4"/>
        <v>238136</v>
      </c>
      <c r="I49" s="5">
        <f t="shared" si="5"/>
        <v>1100790536.74</v>
      </c>
      <c r="J49" s="5">
        <f t="shared" si="6"/>
        <v>1579956612.99</v>
      </c>
      <c r="K49" s="5">
        <f t="shared" si="7"/>
        <v>130944276.21000001</v>
      </c>
      <c r="L49" s="5">
        <f t="shared" si="16"/>
        <v>10885514.479999999</v>
      </c>
      <c r="M49" s="5">
        <f t="shared" si="16"/>
        <v>10885514.479999999</v>
      </c>
      <c r="N49" s="5">
        <f t="shared" si="9"/>
        <v>0</v>
      </c>
      <c r="O49" s="16">
        <f t="shared" si="15"/>
        <v>0.13150863527771489</v>
      </c>
      <c r="P49" s="3">
        <v>202106</v>
      </c>
      <c r="Q49" s="16">
        <f t="shared" si="13"/>
        <v>2.4210110773232933E-2</v>
      </c>
    </row>
    <row r="50" spans="1:21" x14ac:dyDescent="0.45">
      <c r="A50" s="3">
        <f t="shared" si="10"/>
        <v>2021</v>
      </c>
      <c r="B50" s="3">
        <f t="shared" si="14"/>
        <v>3</v>
      </c>
      <c r="C50" s="3">
        <f t="shared" si="11"/>
        <v>202103</v>
      </c>
      <c r="D50" s="4">
        <f t="shared" si="0"/>
        <v>9895239</v>
      </c>
      <c r="E50" s="4">
        <f t="shared" si="1"/>
        <v>1285560</v>
      </c>
      <c r="F50" s="4">
        <f t="shared" si="2"/>
        <v>348984</v>
      </c>
      <c r="G50" s="4">
        <f t="shared" si="3"/>
        <v>0</v>
      </c>
      <c r="H50" s="4">
        <f t="shared" si="4"/>
        <v>269028</v>
      </c>
      <c r="I50" s="5">
        <f t="shared" si="5"/>
        <v>1192343179.3200002</v>
      </c>
      <c r="J50" s="5">
        <f t="shared" si="6"/>
        <v>1707472835.04</v>
      </c>
      <c r="K50" s="5">
        <f t="shared" si="7"/>
        <v>297353622.37</v>
      </c>
      <c r="L50" s="5">
        <f t="shared" si="16"/>
        <v>10989326.999999998</v>
      </c>
      <c r="M50" s="5">
        <f t="shared" si="16"/>
        <v>10989326.999999998</v>
      </c>
      <c r="N50" s="5">
        <f t="shared" si="9"/>
        <v>0</v>
      </c>
      <c r="O50" s="16">
        <f t="shared" si="15"/>
        <v>0.12991702373232217</v>
      </c>
      <c r="P50" s="3">
        <v>202109</v>
      </c>
      <c r="Q50" s="16">
        <f t="shared" si="13"/>
        <v>2.7187620228273417E-2</v>
      </c>
      <c r="U50">
        <f>A50</f>
        <v>2021</v>
      </c>
    </row>
    <row r="51" spans="1:21" x14ac:dyDescent="0.45">
      <c r="A51" s="3">
        <f t="shared" si="10"/>
        <v>2021</v>
      </c>
      <c r="B51" s="3">
        <f t="shared" si="14"/>
        <v>4</v>
      </c>
      <c r="C51" s="3">
        <f t="shared" si="11"/>
        <v>202104</v>
      </c>
      <c r="D51" s="4">
        <f t="shared" si="0"/>
        <v>9911162</v>
      </c>
      <c r="E51" s="4">
        <f t="shared" si="1"/>
        <v>1289992</v>
      </c>
      <c r="F51" s="4">
        <f t="shared" si="2"/>
        <v>439115</v>
      </c>
      <c r="G51" s="4">
        <f t="shared" si="3"/>
        <v>0</v>
      </c>
      <c r="H51" s="4">
        <f t="shared" si="4"/>
        <v>276539</v>
      </c>
      <c r="I51" s="5">
        <f t="shared" si="5"/>
        <v>1437618166.0700002</v>
      </c>
      <c r="J51" s="5">
        <f t="shared" si="6"/>
        <v>1732897393.55</v>
      </c>
      <c r="K51" s="5">
        <f t="shared" si="7"/>
        <v>378165178.23000002</v>
      </c>
      <c r="L51" s="5">
        <f t="shared" si="16"/>
        <v>12023968.74</v>
      </c>
      <c r="M51" s="5">
        <f t="shared" si="16"/>
        <v>12023968.74</v>
      </c>
      <c r="N51" s="5">
        <f t="shared" si="9"/>
        <v>0</v>
      </c>
      <c r="O51" s="16">
        <f t="shared" si="15"/>
        <v>0.13015547521067661</v>
      </c>
      <c r="P51" s="3">
        <v>202112</v>
      </c>
      <c r="Q51" s="16">
        <f t="shared" si="13"/>
        <v>2.7901773777888002E-2</v>
      </c>
    </row>
    <row r="52" spans="1:21" x14ac:dyDescent="0.45">
      <c r="A52" s="3">
        <f t="shared" si="10"/>
        <v>2022</v>
      </c>
      <c r="B52" s="3">
        <f t="shared" si="14"/>
        <v>1</v>
      </c>
      <c r="C52" s="3">
        <f t="shared" si="11"/>
        <v>202201</v>
      </c>
      <c r="D52" s="4">
        <f t="shared" si="0"/>
        <v>9981858</v>
      </c>
      <c r="E52" s="4">
        <f t="shared" si="1"/>
        <v>1237766</v>
      </c>
      <c r="F52" s="4">
        <f t="shared" si="2"/>
        <v>658585</v>
      </c>
      <c r="G52" s="4">
        <f t="shared" si="3"/>
        <v>131</v>
      </c>
      <c r="H52" s="4">
        <f t="shared" si="4"/>
        <v>321966</v>
      </c>
      <c r="I52" s="5">
        <f t="shared" si="5"/>
        <v>1623971085.7500002</v>
      </c>
      <c r="J52" s="5">
        <f t="shared" si="6"/>
        <v>1816272598.6600001</v>
      </c>
      <c r="K52" s="5">
        <f t="shared" si="7"/>
        <v>767291470.48999989</v>
      </c>
      <c r="L52" s="5">
        <f t="shared" si="16"/>
        <v>10229780.030000001</v>
      </c>
      <c r="M52" s="5">
        <f t="shared" si="16"/>
        <v>10229780.030000001</v>
      </c>
      <c r="N52" s="5">
        <f t="shared" si="9"/>
        <v>899510.39</v>
      </c>
      <c r="O52" s="16">
        <f t="shared" si="15"/>
        <v>0.12400156363674979</v>
      </c>
      <c r="P52" s="3">
        <v>202203</v>
      </c>
      <c r="Q52" s="16">
        <f t="shared" si="13"/>
        <v>3.2255117233685349E-2</v>
      </c>
    </row>
    <row r="53" spans="1:21" x14ac:dyDescent="0.45">
      <c r="A53" s="3">
        <f t="shared" si="10"/>
        <v>2022</v>
      </c>
      <c r="B53" s="3">
        <f t="shared" si="14"/>
        <v>2</v>
      </c>
      <c r="C53" s="3">
        <f t="shared" si="11"/>
        <v>202202</v>
      </c>
      <c r="D53" s="4">
        <f t="shared" si="0"/>
        <v>9930117</v>
      </c>
      <c r="E53" s="4">
        <f t="shared" si="1"/>
        <v>1321155</v>
      </c>
      <c r="F53" s="4">
        <f t="shared" si="2"/>
        <v>484024</v>
      </c>
      <c r="G53" s="4">
        <f t="shared" si="3"/>
        <v>11746</v>
      </c>
      <c r="H53" s="4">
        <f t="shared" si="4"/>
        <v>343018</v>
      </c>
      <c r="I53" s="5">
        <f t="shared" si="5"/>
        <v>1169274939.2000003</v>
      </c>
      <c r="J53" s="5">
        <f t="shared" si="6"/>
        <v>1945732584.1699998</v>
      </c>
      <c r="K53" s="5">
        <f t="shared" si="7"/>
        <v>387551026.73000002</v>
      </c>
      <c r="L53" s="5">
        <f t="shared" si="16"/>
        <v>18962404.82</v>
      </c>
      <c r="M53" s="5">
        <f t="shared" si="16"/>
        <v>18962404.82</v>
      </c>
      <c r="N53" s="5">
        <f t="shared" si="9"/>
        <v>31090527.550000001</v>
      </c>
      <c r="O53" s="16">
        <f t="shared" si="15"/>
        <v>0.13304526019179835</v>
      </c>
      <c r="P53" s="3">
        <v>202206</v>
      </c>
      <c r="Q53" s="16">
        <f t="shared" si="13"/>
        <v>3.4543198232206127E-2</v>
      </c>
    </row>
    <row r="54" spans="1:21" x14ac:dyDescent="0.45">
      <c r="A54" s="3">
        <f t="shared" si="10"/>
        <v>2022</v>
      </c>
      <c r="B54" s="3">
        <f t="shared" si="14"/>
        <v>3</v>
      </c>
      <c r="C54" s="3">
        <f t="shared" si="11"/>
        <v>202203</v>
      </c>
      <c r="D54" s="4">
        <f t="shared" si="0"/>
        <v>9988821</v>
      </c>
      <c r="E54" s="4">
        <f t="shared" si="1"/>
        <v>1312977</v>
      </c>
      <c r="F54" s="4">
        <f t="shared" si="2"/>
        <v>505408</v>
      </c>
      <c r="G54" s="4">
        <f t="shared" si="3"/>
        <v>14573</v>
      </c>
      <c r="H54" s="4">
        <f t="shared" si="4"/>
        <v>358283</v>
      </c>
      <c r="I54" s="5">
        <f t="shared" si="5"/>
        <v>1410988406.99</v>
      </c>
      <c r="J54" s="5">
        <f t="shared" si="6"/>
        <v>1478539878.4399998</v>
      </c>
      <c r="K54" s="5">
        <f t="shared" si="7"/>
        <v>386712556.25</v>
      </c>
      <c r="L54" s="5">
        <f t="shared" si="16"/>
        <v>-16014671.360000005</v>
      </c>
      <c r="M54" s="5">
        <f t="shared" si="16"/>
        <v>-16014671.360000005</v>
      </c>
      <c r="N54" s="5">
        <f t="shared" si="9"/>
        <v>36388707.93</v>
      </c>
      <c r="O54" s="16">
        <f t="shared" si="15"/>
        <v>0.13144464196525296</v>
      </c>
      <c r="P54" s="3">
        <v>202209</v>
      </c>
      <c r="Q54" s="16">
        <f t="shared" si="13"/>
        <v>3.5868397281320789E-2</v>
      </c>
      <c r="U54">
        <f>A54</f>
        <v>2022</v>
      </c>
    </row>
    <row r="55" spans="1:21" x14ac:dyDescent="0.45">
      <c r="A55" s="3">
        <f t="shared" si="10"/>
        <v>2022</v>
      </c>
      <c r="B55" s="3">
        <f t="shared" si="14"/>
        <v>4</v>
      </c>
      <c r="C55" s="3">
        <f t="shared" si="11"/>
        <v>202204</v>
      </c>
      <c r="D55" s="4">
        <f t="shared" si="0"/>
        <v>9980661</v>
      </c>
      <c r="E55" s="4">
        <f t="shared" si="1"/>
        <v>1362135</v>
      </c>
      <c r="F55" s="4">
        <f t="shared" si="2"/>
        <v>470744</v>
      </c>
      <c r="G55" s="4">
        <f t="shared" si="3"/>
        <v>4535</v>
      </c>
      <c r="H55" s="4">
        <f t="shared" si="4"/>
        <v>359925</v>
      </c>
      <c r="I55" s="5">
        <f t="shared" si="5"/>
        <v>1662909087.1300001</v>
      </c>
      <c r="J55" s="5">
        <f t="shared" si="6"/>
        <v>1550561784.6100001</v>
      </c>
      <c r="K55" s="5">
        <f t="shared" si="7"/>
        <v>353480170.27999997</v>
      </c>
      <c r="L55" s="5">
        <f t="shared" si="16"/>
        <v>22401154.280000001</v>
      </c>
      <c r="M55" s="5">
        <f t="shared" si="16"/>
        <v>22401154.280000001</v>
      </c>
      <c r="N55" s="5">
        <f t="shared" si="9"/>
        <v>14276603.43</v>
      </c>
      <c r="O55" s="16">
        <f t="shared" si="15"/>
        <v>0.13647743370904994</v>
      </c>
      <c r="P55" s="3">
        <v>202212</v>
      </c>
      <c r="Q55" s="16">
        <f t="shared" si="13"/>
        <v>3.6062240767420116E-2</v>
      </c>
    </row>
    <row r="56" spans="1:21" x14ac:dyDescent="0.45">
      <c r="A56" s="3">
        <f t="shared" si="10"/>
        <v>2023</v>
      </c>
      <c r="B56" s="3">
        <f t="shared" si="14"/>
        <v>1</v>
      </c>
      <c r="C56" s="3">
        <f t="shared" si="11"/>
        <v>202301</v>
      </c>
      <c r="D56" s="4">
        <f t="shared" si="0"/>
        <v>10053700</v>
      </c>
      <c r="E56" s="4">
        <f t="shared" si="1"/>
        <v>1326611</v>
      </c>
      <c r="F56" s="4">
        <f t="shared" si="2"/>
        <v>548764</v>
      </c>
      <c r="G56" s="4">
        <f t="shared" si="3"/>
        <v>2165</v>
      </c>
      <c r="H56" s="4">
        <f t="shared" si="4"/>
        <v>402293</v>
      </c>
      <c r="I56" s="5">
        <f t="shared" si="5"/>
        <v>1642740610.9800003</v>
      </c>
      <c r="J56" s="5">
        <f t="shared" si="6"/>
        <v>1218912099.4299998</v>
      </c>
      <c r="K56" s="5">
        <f t="shared" si="7"/>
        <v>364447585.53999996</v>
      </c>
      <c r="L56" s="5">
        <f t="shared" si="16"/>
        <v>24397716.049999997</v>
      </c>
      <c r="M56" s="5">
        <f t="shared" si="16"/>
        <v>24397716.049999997</v>
      </c>
      <c r="N56" s="5">
        <f t="shared" si="9"/>
        <v>6422035.6299999999</v>
      </c>
      <c r="O56" s="16">
        <f t="shared" si="15"/>
        <v>0.13195251499447963</v>
      </c>
      <c r="P56" s="3">
        <v>202303</v>
      </c>
      <c r="Q56" s="16">
        <f t="shared" si="13"/>
        <v>4.0014422550901659E-2</v>
      </c>
    </row>
    <row r="57" spans="1:21" x14ac:dyDescent="0.45">
      <c r="A57" s="3">
        <f t="shared" si="10"/>
        <v>2023</v>
      </c>
      <c r="B57" s="3">
        <f t="shared" si="14"/>
        <v>2</v>
      </c>
      <c r="C57" s="3">
        <f t="shared" si="11"/>
        <v>202302</v>
      </c>
      <c r="D57" s="4">
        <f t="shared" si="0"/>
        <v>10036704</v>
      </c>
      <c r="E57" s="4">
        <f t="shared" si="1"/>
        <v>1388011</v>
      </c>
      <c r="F57" s="4">
        <f t="shared" si="2"/>
        <v>489204</v>
      </c>
      <c r="G57" s="4">
        <f t="shared" si="3"/>
        <v>31319</v>
      </c>
      <c r="H57" s="4">
        <f t="shared" si="4"/>
        <v>409925</v>
      </c>
      <c r="I57" s="5">
        <f t="shared" si="5"/>
        <v>1079595125.76</v>
      </c>
      <c r="J57" s="5">
        <f t="shared" si="6"/>
        <v>1422426262.1100001</v>
      </c>
      <c r="K57" s="5">
        <f t="shared" si="7"/>
        <v>333514129.81999999</v>
      </c>
      <c r="L57" s="5">
        <f t="shared" si="16"/>
        <v>22326198.240000002</v>
      </c>
      <c r="M57" s="5">
        <f t="shared" si="16"/>
        <v>22326198.240000002</v>
      </c>
      <c r="N57" s="5">
        <f t="shared" si="9"/>
        <v>56494774.440000005</v>
      </c>
      <c r="O57" s="16">
        <f t="shared" si="15"/>
        <v>0.13829350751003516</v>
      </c>
      <c r="P57" s="3">
        <v>202306</v>
      </c>
      <c r="Q57" s="16">
        <f t="shared" si="13"/>
        <v>4.0842591352699055E-2</v>
      </c>
    </row>
    <row r="58" spans="1:21" x14ac:dyDescent="0.45">
      <c r="A58" s="3">
        <f t="shared" si="10"/>
        <v>2023</v>
      </c>
      <c r="B58" s="3">
        <f t="shared" si="14"/>
        <v>3</v>
      </c>
      <c r="C58" s="3">
        <f t="shared" si="11"/>
        <v>202303</v>
      </c>
      <c r="D58" s="4">
        <f t="shared" si="0"/>
        <v>10054219</v>
      </c>
      <c r="E58" s="4">
        <f t="shared" si="1"/>
        <v>1351031</v>
      </c>
      <c r="F58" s="4">
        <f t="shared" si="2"/>
        <v>514620</v>
      </c>
      <c r="G58" s="4">
        <f t="shared" si="3"/>
        <v>29550</v>
      </c>
      <c r="H58" s="4">
        <f t="shared" si="4"/>
        <v>402589</v>
      </c>
      <c r="I58" s="5">
        <f t="shared" si="5"/>
        <v>1263932316.9299998</v>
      </c>
      <c r="J58" s="5">
        <f t="shared" si="6"/>
        <v>1411568148.0200002</v>
      </c>
      <c r="K58" s="5">
        <f t="shared" si="7"/>
        <v>368843340.25</v>
      </c>
      <c r="L58" s="5">
        <f t="shared" si="16"/>
        <v>25841805.160000004</v>
      </c>
      <c r="M58" s="5">
        <f t="shared" si="16"/>
        <v>25841805.160000004</v>
      </c>
      <c r="N58" s="5">
        <f t="shared" si="9"/>
        <v>52849246.619999997</v>
      </c>
      <c r="O58" s="16">
        <f t="shared" si="15"/>
        <v>0.13437453471025448</v>
      </c>
      <c r="P58" s="3">
        <v>202309</v>
      </c>
      <c r="Q58" s="16">
        <f t="shared" si="13"/>
        <v>4.0041797378791925E-2</v>
      </c>
      <c r="U58">
        <f>A58</f>
        <v>2023</v>
      </c>
    </row>
    <row r="59" spans="1:21" x14ac:dyDescent="0.45">
      <c r="A59" s="3">
        <f t="shared" si="10"/>
        <v>2023</v>
      </c>
      <c r="B59" s="3">
        <f t="shared" si="14"/>
        <v>4</v>
      </c>
      <c r="C59" s="3">
        <f t="shared" si="11"/>
        <v>202304</v>
      </c>
      <c r="D59" s="4">
        <f t="shared" si="0"/>
        <v>9959980</v>
      </c>
      <c r="E59" s="4">
        <f t="shared" si="1"/>
        <v>1412496</v>
      </c>
      <c r="F59" s="4">
        <f t="shared" si="2"/>
        <v>298780</v>
      </c>
      <c r="G59" s="4">
        <f t="shared" si="3"/>
        <v>815</v>
      </c>
      <c r="H59" s="4">
        <f t="shared" si="4"/>
        <v>400957</v>
      </c>
      <c r="I59" s="5">
        <f t="shared" si="5"/>
        <v>1623227697.48</v>
      </c>
      <c r="J59" s="5">
        <f t="shared" si="6"/>
        <v>1525769722.4399998</v>
      </c>
      <c r="K59" s="5">
        <f t="shared" si="7"/>
        <v>217835714.97999999</v>
      </c>
      <c r="L59" s="5">
        <f t="shared" si="16"/>
        <v>16350111.720000001</v>
      </c>
      <c r="M59" s="5">
        <f t="shared" si="16"/>
        <v>16350111.720000001</v>
      </c>
      <c r="N59" s="5">
        <f t="shared" si="9"/>
        <v>1373744.75</v>
      </c>
      <c r="O59" s="16">
        <f t="shared" si="15"/>
        <v>0.14181715224327759</v>
      </c>
      <c r="P59" s="3">
        <v>202312</v>
      </c>
      <c r="Q59" s="16">
        <f t="shared" si="13"/>
        <v>4.0256807744593864E-2</v>
      </c>
    </row>
    <row r="60" spans="1:21" x14ac:dyDescent="0.45">
      <c r="A60" s="3">
        <f t="shared" si="10"/>
        <v>2024</v>
      </c>
      <c r="B60" s="3">
        <f t="shared" si="14"/>
        <v>1</v>
      </c>
      <c r="C60" s="3">
        <f t="shared" si="11"/>
        <v>202401</v>
      </c>
      <c r="D60" s="4">
        <f t="shared" si="0"/>
        <v>10070178</v>
      </c>
      <c r="E60" s="4">
        <f t="shared" si="1"/>
        <v>1372729</v>
      </c>
      <c r="F60" s="4">
        <f t="shared" si="2"/>
        <v>646198</v>
      </c>
      <c r="G60" s="4">
        <f t="shared" si="3"/>
        <v>3963</v>
      </c>
      <c r="H60" s="4">
        <f t="shared" si="4"/>
        <v>389786</v>
      </c>
      <c r="I60" s="5">
        <f t="shared" si="5"/>
        <v>1651664471.4900002</v>
      </c>
      <c r="J60" s="5">
        <f t="shared" si="6"/>
        <v>1667640920.55</v>
      </c>
      <c r="K60" s="5">
        <f t="shared" si="7"/>
        <v>768871308.31999993</v>
      </c>
      <c r="L60" s="5">
        <f t="shared" si="16"/>
        <v>29282423.02</v>
      </c>
      <c r="M60" s="5">
        <f t="shared" si="16"/>
        <v>29282423.02</v>
      </c>
      <c r="N60" s="5">
        <f t="shared" si="9"/>
        <v>7166414.3599999994</v>
      </c>
      <c r="O60" s="16">
        <f t="shared" si="15"/>
        <v>0.13631625975231024</v>
      </c>
      <c r="P60" s="3">
        <v>202403</v>
      </c>
      <c r="Q60" s="16">
        <f t="shared" si="13"/>
        <v>3.8706962280110641E-2</v>
      </c>
    </row>
    <row r="61" spans="1:21" x14ac:dyDescent="0.45">
      <c r="A61" s="3">
        <f t="shared" si="10"/>
        <v>2024</v>
      </c>
      <c r="B61" s="3">
        <f t="shared" si="14"/>
        <v>2</v>
      </c>
      <c r="C61" s="3">
        <f t="shared" si="11"/>
        <v>202402</v>
      </c>
      <c r="D61" s="4">
        <f t="shared" si="0"/>
        <v>10091744</v>
      </c>
      <c r="E61" s="4">
        <f t="shared" si="1"/>
        <v>1401387</v>
      </c>
      <c r="F61" s="4">
        <f t="shared" si="2"/>
        <v>684528</v>
      </c>
      <c r="G61" s="4">
        <f t="shared" si="3"/>
        <v>24291</v>
      </c>
      <c r="H61" s="4">
        <f t="shared" si="4"/>
        <v>444386</v>
      </c>
      <c r="I61" s="5">
        <f t="shared" si="5"/>
        <v>1215429024.5900002</v>
      </c>
      <c r="J61" s="5">
        <f t="shared" si="6"/>
        <v>1864294293.2300003</v>
      </c>
      <c r="K61" s="5">
        <f t="shared" si="7"/>
        <v>716183156.29999995</v>
      </c>
      <c r="L61" s="5">
        <f t="shared" si="16"/>
        <v>20473153.760000002</v>
      </c>
      <c r="M61" s="5">
        <f t="shared" si="16"/>
        <v>20473153.760000002</v>
      </c>
      <c r="N61" s="5">
        <f t="shared" si="9"/>
        <v>44067689.259999998</v>
      </c>
      <c r="O61" s="16">
        <f t="shared" si="15"/>
        <v>0.13886469969908075</v>
      </c>
      <c r="P61" s="3">
        <v>202406</v>
      </c>
      <c r="Q61" s="16">
        <f t="shared" si="13"/>
        <v>4.4034608884252313E-2</v>
      </c>
    </row>
    <row r="62" spans="1:21" x14ac:dyDescent="0.45">
      <c r="A62" s="3">
        <f t="shared" si="10"/>
        <v>2024</v>
      </c>
      <c r="B62" s="3">
        <f t="shared" si="14"/>
        <v>3</v>
      </c>
      <c r="C62" s="3">
        <f t="shared" si="11"/>
        <v>202403</v>
      </c>
      <c r="D62" s="4">
        <f t="shared" si="0"/>
        <v>10127588</v>
      </c>
      <c r="E62" s="4">
        <f t="shared" si="1"/>
        <v>1382880</v>
      </c>
      <c r="F62" s="4">
        <f t="shared" si="2"/>
        <v>546295</v>
      </c>
      <c r="G62" s="4">
        <f t="shared" si="3"/>
        <v>34859</v>
      </c>
      <c r="H62" s="4">
        <f t="shared" si="4"/>
        <v>467700</v>
      </c>
      <c r="I62" s="5">
        <f t="shared" si="5"/>
        <v>1199225183.1499999</v>
      </c>
      <c r="J62" s="5">
        <f t="shared" si="6"/>
        <v>1844405704.6800003</v>
      </c>
      <c r="K62" s="5">
        <f t="shared" si="7"/>
        <v>433940753.78000009</v>
      </c>
      <c r="L62" s="5">
        <f t="shared" si="16"/>
        <v>29842143.059999995</v>
      </c>
      <c r="M62" s="5">
        <f t="shared" si="16"/>
        <v>29842143.059999995</v>
      </c>
      <c r="N62" s="5">
        <f t="shared" si="9"/>
        <v>94035105.120000005</v>
      </c>
      <c r="O62" s="16">
        <f t="shared" si="15"/>
        <v>0.13654583895000469</v>
      </c>
      <c r="P62" s="3">
        <v>202409</v>
      </c>
      <c r="Q62" s="16">
        <f t="shared" si="13"/>
        <v>4.6180788554984663E-2</v>
      </c>
      <c r="U62">
        <f>A62</f>
        <v>2024</v>
      </c>
    </row>
    <row r="63" spans="1:21" x14ac:dyDescent="0.45">
      <c r="A63" s="3">
        <f t="shared" si="10"/>
        <v>2024</v>
      </c>
      <c r="B63" s="3">
        <f t="shared" si="14"/>
        <v>4</v>
      </c>
      <c r="C63" s="3">
        <f t="shared" si="11"/>
        <v>202404</v>
      </c>
      <c r="D63" s="4">
        <f t="shared" si="0"/>
        <v>10109528</v>
      </c>
      <c r="E63" s="4">
        <f t="shared" si="1"/>
        <v>1383480</v>
      </c>
      <c r="F63" s="4">
        <f t="shared" si="2"/>
        <v>462130</v>
      </c>
      <c r="G63" s="4">
        <f t="shared" si="3"/>
        <v>8937</v>
      </c>
      <c r="H63" s="4">
        <f t="shared" si="4"/>
        <v>454124</v>
      </c>
      <c r="I63" s="5">
        <f t="shared" si="5"/>
        <v>1814235665.9000001</v>
      </c>
      <c r="J63" s="5">
        <f t="shared" si="6"/>
        <v>1857532007.4100001</v>
      </c>
      <c r="K63" s="5">
        <f t="shared" si="7"/>
        <v>378298664.82000005</v>
      </c>
      <c r="L63" s="5">
        <f t="shared" si="16"/>
        <v>46346758.310000002</v>
      </c>
      <c r="M63" s="5">
        <f t="shared" si="16"/>
        <v>46346758.310000002</v>
      </c>
      <c r="N63" s="5">
        <f t="shared" si="9"/>
        <v>28923356.270000003</v>
      </c>
      <c r="O63" s="16">
        <f t="shared" si="15"/>
        <v>0.13684911896974813</v>
      </c>
      <c r="P63" s="3">
        <v>202412</v>
      </c>
      <c r="Q63" s="16">
        <f t="shared" si="13"/>
        <v>4.4920395887918803E-2</v>
      </c>
    </row>
    <row r="64" spans="1:21" x14ac:dyDescent="0.45">
      <c r="A64" s="3">
        <f t="shared" ref="A64:A67" si="17">ROUND(P64/100,0)</f>
        <v>2025</v>
      </c>
      <c r="B64" s="3">
        <f t="shared" si="14"/>
        <v>1</v>
      </c>
      <c r="C64" s="3">
        <f t="shared" si="11"/>
        <v>202501</v>
      </c>
      <c r="D64" s="4">
        <f t="shared" si="0"/>
        <v>10185012</v>
      </c>
      <c r="E64" s="4">
        <f t="shared" si="1"/>
        <v>1241779</v>
      </c>
      <c r="F64" s="4">
        <f t="shared" si="2"/>
        <v>471107</v>
      </c>
      <c r="G64" s="4">
        <f t="shared" si="3"/>
        <v>21330</v>
      </c>
      <c r="H64" s="4">
        <f t="shared" si="4"/>
        <v>458553</v>
      </c>
      <c r="I64" s="5">
        <f t="shared" si="5"/>
        <v>1889026620.2599998</v>
      </c>
      <c r="J64" s="5">
        <f t="shared" si="6"/>
        <v>1797499972.0300002</v>
      </c>
      <c r="K64" s="5">
        <f t="shared" si="7"/>
        <v>481869802.69000006</v>
      </c>
      <c r="L64" s="5">
        <f t="shared" si="16"/>
        <v>34283211.120000005</v>
      </c>
      <c r="M64" s="5">
        <f t="shared" si="16"/>
        <v>34283211.120000005</v>
      </c>
      <c r="N64" s="5">
        <f t="shared" si="9"/>
        <v>91389476.429999992</v>
      </c>
      <c r="O64" s="16">
        <f t="shared" ref="O64:O67" si="18">E64/D64</f>
        <v>0.12192219312063649</v>
      </c>
      <c r="P64" s="3">
        <v>202503</v>
      </c>
      <c r="Q64" s="16">
        <f t="shared" ref="Q64:Q67" si="19">H64/D64</f>
        <v>4.5022332816102718E-2</v>
      </c>
    </row>
    <row r="65" spans="1:21" x14ac:dyDescent="0.45">
      <c r="A65" s="3">
        <f t="shared" si="17"/>
        <v>2025</v>
      </c>
      <c r="B65" s="3">
        <f t="shared" si="14"/>
        <v>2</v>
      </c>
      <c r="C65" s="3">
        <f t="shared" si="11"/>
        <v>202502</v>
      </c>
      <c r="D65" s="4">
        <f t="shared" si="0"/>
        <v>10162937</v>
      </c>
      <c r="E65" s="4">
        <f t="shared" si="1"/>
        <v>1266339</v>
      </c>
      <c r="F65" s="4">
        <f t="shared" si="2"/>
        <v>430898</v>
      </c>
      <c r="G65" s="4">
        <f t="shared" si="3"/>
        <v>42048</v>
      </c>
      <c r="H65" s="4">
        <f t="shared" si="4"/>
        <v>503409</v>
      </c>
      <c r="I65" s="5">
        <f t="shared" si="5"/>
        <v>1404013426.3500001</v>
      </c>
      <c r="J65" s="5">
        <f t="shared" si="6"/>
        <v>1910713517.6600001</v>
      </c>
      <c r="K65" s="5">
        <f t="shared" si="7"/>
        <v>447911506.28999996</v>
      </c>
      <c r="L65" s="5">
        <f t="shared" ref="L65:M67" si="20">SUMIFS(Uncollectibles_Sales,Quarter,$P65)</f>
        <v>39397324.440000005</v>
      </c>
      <c r="M65" s="5">
        <f t="shared" si="20"/>
        <v>39397324.440000005</v>
      </c>
      <c r="N65" s="5">
        <f t="shared" si="9"/>
        <v>102075099.25999999</v>
      </c>
      <c r="O65" s="16">
        <f t="shared" si="18"/>
        <v>0.12460364558001294</v>
      </c>
      <c r="P65" s="3">
        <v>202506</v>
      </c>
      <c r="Q65" s="16">
        <f t="shared" si="19"/>
        <v>4.9533810944611782E-2</v>
      </c>
    </row>
    <row r="66" spans="1:21" x14ac:dyDescent="0.45">
      <c r="A66" s="3">
        <f t="shared" si="17"/>
        <v>2025</v>
      </c>
      <c r="B66" s="3">
        <f t="shared" si="14"/>
        <v>3</v>
      </c>
      <c r="C66" s="3">
        <f t="shared" si="11"/>
        <v>202503</v>
      </c>
      <c r="D66" s="4">
        <f t="shared" si="0"/>
        <v>10195364</v>
      </c>
      <c r="E66" s="4">
        <f t="shared" si="1"/>
        <v>1224792</v>
      </c>
      <c r="F66" s="4">
        <f t="shared" si="2"/>
        <v>444855</v>
      </c>
      <c r="G66" s="4">
        <f t="shared" si="3"/>
        <v>53593</v>
      </c>
      <c r="H66" s="4">
        <f t="shared" si="4"/>
        <v>514953</v>
      </c>
      <c r="I66" s="5">
        <f t="shared" si="5"/>
        <v>1472738674.6299999</v>
      </c>
      <c r="J66" s="5">
        <f t="shared" si="6"/>
        <v>1795591427.25</v>
      </c>
      <c r="K66" s="5">
        <f t="shared" si="7"/>
        <v>439901187.54000002</v>
      </c>
      <c r="L66" s="5">
        <f t="shared" si="20"/>
        <v>59460014.709999993</v>
      </c>
      <c r="M66" s="5">
        <f t="shared" si="20"/>
        <v>59460014.709999993</v>
      </c>
      <c r="N66" s="5">
        <f t="shared" si="9"/>
        <v>118865849.75</v>
      </c>
      <c r="O66" s="16">
        <f t="shared" si="18"/>
        <v>0.12013224834346277</v>
      </c>
      <c r="P66" s="3">
        <v>202509</v>
      </c>
      <c r="Q66" s="16">
        <f t="shared" si="19"/>
        <v>5.050854486411667E-2</v>
      </c>
      <c r="U66">
        <v>2025</v>
      </c>
    </row>
    <row r="67" spans="1:21" x14ac:dyDescent="0.45">
      <c r="A67" s="3">
        <f t="shared" si="17"/>
        <v>2025</v>
      </c>
      <c r="B67" s="3">
        <f t="shared" si="14"/>
        <v>4</v>
      </c>
      <c r="C67" s="3">
        <f t="shared" si="11"/>
        <v>202504</v>
      </c>
      <c r="D67" s="4">
        <f t="shared" si="0"/>
        <v>10215948</v>
      </c>
      <c r="E67" s="4">
        <f t="shared" si="1"/>
        <v>1288281</v>
      </c>
      <c r="F67" s="4">
        <f t="shared" si="2"/>
        <v>432428</v>
      </c>
      <c r="G67" s="4">
        <f t="shared" si="3"/>
        <v>11663</v>
      </c>
      <c r="H67" s="4">
        <f t="shared" si="4"/>
        <v>491390</v>
      </c>
      <c r="I67" s="5">
        <f t="shared" si="5"/>
        <v>2087394738.7099998</v>
      </c>
      <c r="J67" s="5">
        <f t="shared" si="6"/>
        <v>1845166428.3199997</v>
      </c>
      <c r="K67" s="5">
        <f t="shared" si="7"/>
        <v>454832641.05000001</v>
      </c>
      <c r="L67" s="5">
        <f t="shared" si="20"/>
        <v>57519157.339999996</v>
      </c>
      <c r="M67" s="5">
        <f t="shared" si="20"/>
        <v>57519157.339999996</v>
      </c>
      <c r="N67" s="5">
        <f t="shared" si="9"/>
        <v>22163196.039999999</v>
      </c>
      <c r="O67" s="16">
        <f t="shared" si="18"/>
        <v>0.12610489011886122</v>
      </c>
      <c r="P67" s="3">
        <v>202512</v>
      </c>
      <c r="Q67" s="16">
        <f t="shared" si="19"/>
        <v>4.8100283987349973E-2</v>
      </c>
    </row>
  </sheetData>
  <mergeCells count="1">
    <mergeCell ref="S3:T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AB6C4-7581-4D26-A517-F36120E541BD}">
  <dimension ref="A1:T67"/>
  <sheetViews>
    <sheetView topLeftCell="L20" zoomScale="98" zoomScaleNormal="98" workbookViewId="0">
      <selection activeCell="AC21" sqref="AC21"/>
    </sheetView>
  </sheetViews>
  <sheetFormatPr defaultRowHeight="14.25" x14ac:dyDescent="0.45"/>
  <cols>
    <col min="1" max="1" width="4.73046875" bestFit="1" customWidth="1"/>
    <col min="2" max="2" width="6.86328125" bestFit="1" customWidth="1"/>
    <col min="3" max="3" width="6.86328125" customWidth="1"/>
    <col min="4" max="4" width="10.19921875" customWidth="1"/>
    <col min="5" max="5" width="12.06640625" customWidth="1"/>
    <col min="6" max="6" width="10.796875" customWidth="1"/>
    <col min="7" max="8" width="11.9296875" customWidth="1"/>
    <col min="9" max="10" width="14.59765625" bestFit="1" customWidth="1"/>
    <col min="11" max="12" width="13.06640625" bestFit="1" customWidth="1"/>
    <col min="13" max="13" width="14.59765625" bestFit="1" customWidth="1"/>
    <col min="14" max="14" width="13.1328125" customWidth="1"/>
    <col min="16" max="16" width="6.9296875" customWidth="1"/>
    <col min="17" max="17" width="12.59765625" customWidth="1"/>
    <col min="18" max="18" width="3.86328125" customWidth="1"/>
    <col min="19" max="19" width="9.796875" bestFit="1" customWidth="1"/>
    <col min="20" max="20" width="24.265625" customWidth="1"/>
  </cols>
  <sheetData>
    <row r="1" spans="1:20" x14ac:dyDescent="0.45">
      <c r="A1" s="7" t="s">
        <v>144</v>
      </c>
      <c r="B1" s="7"/>
      <c r="C1" s="7"/>
    </row>
    <row r="3" spans="1:20" ht="57" x14ac:dyDescent="0.45">
      <c r="A3" s="13" t="s">
        <v>1</v>
      </c>
      <c r="B3" s="14" t="s">
        <v>29</v>
      </c>
      <c r="C3" s="14" t="s">
        <v>143</v>
      </c>
      <c r="D3" s="12" t="s">
        <v>4</v>
      </c>
      <c r="E3" s="11" t="s">
        <v>78</v>
      </c>
      <c r="F3" s="11" t="s">
        <v>79</v>
      </c>
      <c r="G3" s="11" t="s">
        <v>32</v>
      </c>
      <c r="H3" s="12" t="s">
        <v>9</v>
      </c>
      <c r="I3" s="12" t="s">
        <v>11</v>
      </c>
      <c r="J3" s="11" t="s">
        <v>36</v>
      </c>
      <c r="K3" s="11" t="s">
        <v>37</v>
      </c>
      <c r="L3" s="11" t="s">
        <v>38</v>
      </c>
      <c r="M3" s="11" t="s">
        <v>33</v>
      </c>
      <c r="N3" s="11" t="s">
        <v>80</v>
      </c>
      <c r="O3" s="11" t="s">
        <v>81</v>
      </c>
      <c r="P3" s="14"/>
      <c r="Q3" s="12" t="s">
        <v>82</v>
      </c>
      <c r="S3" s="36"/>
      <c r="T3" s="37"/>
    </row>
    <row r="4" spans="1:20" x14ac:dyDescent="0.45">
      <c r="A4" s="3">
        <f>ROUND(P4/100,0)</f>
        <v>2010</v>
      </c>
      <c r="B4" s="3">
        <v>1</v>
      </c>
      <c r="C4" s="3">
        <f>A4*100+B4</f>
        <v>201001</v>
      </c>
      <c r="D4" s="4">
        <f>Statewide!D4</f>
        <v>8284156</v>
      </c>
      <c r="E4" s="4">
        <f>Statewide!E4</f>
        <v>883874</v>
      </c>
      <c r="F4" s="4">
        <f>Statewide!F4</f>
        <v>580011</v>
      </c>
      <c r="G4" s="4">
        <f>Statewide!G4</f>
        <v>18355</v>
      </c>
      <c r="H4" s="4">
        <f>Statewide!H4</f>
        <v>402523</v>
      </c>
      <c r="I4" s="5">
        <f>Statewide!I4</f>
        <v>1104123945.0999999</v>
      </c>
      <c r="J4" s="5">
        <f>Statewide!J4</f>
        <v>582082076.80999994</v>
      </c>
      <c r="K4" s="5">
        <f>Statewide!K4</f>
        <v>271947829.97000003</v>
      </c>
      <c r="L4" s="5">
        <f>Statewide!L4</f>
        <v>6564489.9800000004</v>
      </c>
      <c r="M4" s="5">
        <f>Statewide!M4</f>
        <v>6564489.9800000004</v>
      </c>
      <c r="N4" s="5">
        <f>Statewide!N4</f>
        <v>18386195.34</v>
      </c>
      <c r="O4" s="16">
        <f>Statewide!O4</f>
        <v>0.10669451420277455</v>
      </c>
      <c r="P4" s="3">
        <f>Statewide!P4</f>
        <v>201003</v>
      </c>
      <c r="Q4" s="16">
        <f>Statewide!Q4</f>
        <v>4.8589500246011781E-2</v>
      </c>
      <c r="S4" s="4"/>
      <c r="T4" s="7"/>
    </row>
    <row r="5" spans="1:20" x14ac:dyDescent="0.45">
      <c r="A5" s="3">
        <f t="shared" ref="A5:A67" si="0">ROUND(P5/100,0)</f>
        <v>2010</v>
      </c>
      <c r="B5" s="3">
        <v>2</v>
      </c>
      <c r="C5" s="3">
        <f t="shared" ref="C5:C67" si="1">A5*100+B5</f>
        <v>201002</v>
      </c>
      <c r="D5" s="4">
        <f>Statewide!D5</f>
        <v>8260880</v>
      </c>
      <c r="E5" s="4">
        <f>Statewide!E5</f>
        <v>918622</v>
      </c>
      <c r="F5" s="4">
        <f>Statewide!F5</f>
        <v>555886</v>
      </c>
      <c r="G5" s="4">
        <f>Statewide!G5</f>
        <v>41783</v>
      </c>
      <c r="H5" s="4">
        <f>Statewide!H5</f>
        <v>434649</v>
      </c>
      <c r="I5" s="5">
        <f>Statewide!I5</f>
        <v>732055632.30999994</v>
      </c>
      <c r="J5" s="5">
        <f>Statewide!J5</f>
        <v>627099138.25999999</v>
      </c>
      <c r="K5" s="5">
        <f>Statewide!K5</f>
        <v>239700461.02999997</v>
      </c>
      <c r="L5" s="5">
        <f>Statewide!L5</f>
        <v>16284454.609999999</v>
      </c>
      <c r="M5" s="5">
        <f>Statewide!M5</f>
        <v>16284454.609999999</v>
      </c>
      <c r="N5" s="5">
        <f>Statewide!N5</f>
        <v>42692052.390000001</v>
      </c>
      <c r="O5" s="16">
        <f>Statewide!O5</f>
        <v>0.11120147006130097</v>
      </c>
      <c r="P5" s="3">
        <f>Statewide!P5</f>
        <v>201006</v>
      </c>
      <c r="Q5" s="16">
        <f>Statewide!Q5</f>
        <v>5.2615338801677305E-2</v>
      </c>
      <c r="T5" s="7"/>
    </row>
    <row r="6" spans="1:20" x14ac:dyDescent="0.45">
      <c r="A6" s="3">
        <f t="shared" si="0"/>
        <v>2010</v>
      </c>
      <c r="B6" s="3">
        <v>3</v>
      </c>
      <c r="C6" s="3">
        <f t="shared" si="1"/>
        <v>201003</v>
      </c>
      <c r="D6" s="4">
        <f>Statewide!D6</f>
        <v>8271714</v>
      </c>
      <c r="E6" s="4">
        <f>Statewide!E6</f>
        <v>910474</v>
      </c>
      <c r="F6" s="4">
        <f>Statewide!F6</f>
        <v>626237</v>
      </c>
      <c r="G6" s="4">
        <f>Statewide!G6</f>
        <v>33192</v>
      </c>
      <c r="H6" s="4">
        <f>Statewide!H6</f>
        <v>451130</v>
      </c>
      <c r="I6" s="5">
        <f>Statewide!I6</f>
        <v>769481947.41000009</v>
      </c>
      <c r="J6" s="5">
        <f>Statewide!J6</f>
        <v>603322546.61000001</v>
      </c>
      <c r="K6" s="5">
        <f>Statewide!K6</f>
        <v>256514743.05000001</v>
      </c>
      <c r="L6" s="5">
        <f>Statewide!L6</f>
        <v>21253727.300000001</v>
      </c>
      <c r="M6" s="5">
        <f>Statewide!M6</f>
        <v>21253727.300000001</v>
      </c>
      <c r="N6" s="5">
        <f>Statewide!N6</f>
        <v>31255762.130000003</v>
      </c>
      <c r="O6" s="16">
        <f>Statewide!O6</f>
        <v>0.11007077855931673</v>
      </c>
      <c r="P6" s="3">
        <f>Statewide!P6</f>
        <v>201009</v>
      </c>
      <c r="Q6" s="16">
        <f>Statewide!Q6</f>
        <v>5.4538877915749989E-2</v>
      </c>
      <c r="S6" s="4"/>
      <c r="T6" s="18"/>
    </row>
    <row r="7" spans="1:20" x14ac:dyDescent="0.45">
      <c r="A7" s="3">
        <f t="shared" si="0"/>
        <v>2010</v>
      </c>
      <c r="B7" s="3">
        <v>4</v>
      </c>
      <c r="C7" s="3">
        <f t="shared" si="1"/>
        <v>201004</v>
      </c>
      <c r="D7" s="4">
        <f>Statewide!D7</f>
        <v>8265363</v>
      </c>
      <c r="E7" s="4">
        <f>Statewide!E7</f>
        <v>967417</v>
      </c>
      <c r="F7" s="4">
        <f>Statewide!F7</f>
        <v>564845</v>
      </c>
      <c r="G7" s="4">
        <f>Statewide!G7</f>
        <v>5907</v>
      </c>
      <c r="H7" s="4">
        <f>Statewide!H7</f>
        <v>442381</v>
      </c>
      <c r="I7" s="5">
        <f>Statewide!I7</f>
        <v>1030456443.35</v>
      </c>
      <c r="J7" s="5">
        <f>Statewide!J7</f>
        <v>614552450.35000002</v>
      </c>
      <c r="K7" s="5">
        <f>Statewide!K7</f>
        <v>214798708.75</v>
      </c>
      <c r="L7" s="5">
        <f>Statewide!L7</f>
        <v>10064219.379999999</v>
      </c>
      <c r="M7" s="5">
        <f>Statewide!M7</f>
        <v>10064219.379999999</v>
      </c>
      <c r="N7" s="5">
        <f>Statewide!N7</f>
        <v>4104765.61</v>
      </c>
      <c r="O7" s="16">
        <f>Statewide!O7</f>
        <v>0.11704470813925535</v>
      </c>
      <c r="P7" s="3">
        <f>Statewide!P7</f>
        <v>201012</v>
      </c>
      <c r="Q7" s="16">
        <f>Statewide!Q7</f>
        <v>5.3522271193654776E-2</v>
      </c>
      <c r="S7" s="4"/>
      <c r="T7" s="18"/>
    </row>
    <row r="8" spans="1:20" x14ac:dyDescent="0.45">
      <c r="A8" s="3">
        <f t="shared" si="0"/>
        <v>2011</v>
      </c>
      <c r="B8" s="3">
        <f>B4</f>
        <v>1</v>
      </c>
      <c r="C8" s="3">
        <f t="shared" si="1"/>
        <v>201101</v>
      </c>
      <c r="D8" s="4">
        <f>Statewide!D8</f>
        <v>8301369</v>
      </c>
      <c r="E8" s="4">
        <f>Statewide!E8</f>
        <v>909213</v>
      </c>
      <c r="F8" s="4">
        <f>Statewide!F8</f>
        <v>659874</v>
      </c>
      <c r="G8" s="4">
        <f>Statewide!G8</f>
        <v>17200</v>
      </c>
      <c r="H8" s="4">
        <f>Statewide!H8</f>
        <v>442623</v>
      </c>
      <c r="I8" s="5">
        <f>Statewide!I8</f>
        <v>1114823083.3699999</v>
      </c>
      <c r="J8" s="5">
        <f>Statewide!J8</f>
        <v>632306716.12</v>
      </c>
      <c r="K8" s="5">
        <f>Statewide!K8</f>
        <v>306342569.03999996</v>
      </c>
      <c r="L8" s="5">
        <f>Statewide!L8</f>
        <v>8829711.4600000009</v>
      </c>
      <c r="M8" s="5">
        <f>Statewide!M8</f>
        <v>8829711.4600000009</v>
      </c>
      <c r="N8" s="5">
        <f>Statewide!N8</f>
        <v>17192314.050000001</v>
      </c>
      <c r="O8" s="16">
        <f>Statewide!O8</f>
        <v>0.1095256698021736</v>
      </c>
      <c r="P8" s="3">
        <f>Statewide!P8</f>
        <v>201103</v>
      </c>
      <c r="Q8" s="16">
        <f>Statewide!Q8</f>
        <v>5.3319277820320962E-2</v>
      </c>
      <c r="S8" s="4"/>
      <c r="T8" s="7"/>
    </row>
    <row r="9" spans="1:20" x14ac:dyDescent="0.45">
      <c r="A9" s="3">
        <f t="shared" si="0"/>
        <v>2011</v>
      </c>
      <c r="B9" s="3">
        <f t="shared" ref="B9:B67" si="2">B5</f>
        <v>2</v>
      </c>
      <c r="C9" s="3">
        <f t="shared" si="1"/>
        <v>201102</v>
      </c>
      <c r="D9" s="4">
        <f>Statewide!D9</f>
        <v>8304794</v>
      </c>
      <c r="E9" s="4">
        <f>Statewide!E9</f>
        <v>954651</v>
      </c>
      <c r="F9" s="4">
        <f>Statewide!F9</f>
        <v>616252</v>
      </c>
      <c r="G9" s="4">
        <f>Statewide!G9</f>
        <v>31498</v>
      </c>
      <c r="H9" s="4">
        <f>Statewide!H9</f>
        <v>458767</v>
      </c>
      <c r="I9" s="5">
        <f>Statewide!I9</f>
        <v>743434624.56999993</v>
      </c>
      <c r="J9" s="5">
        <f>Statewide!J9</f>
        <v>677450209.00999999</v>
      </c>
      <c r="K9" s="5">
        <f>Statewide!K9</f>
        <v>270819104.68000001</v>
      </c>
      <c r="L9" s="5">
        <f>Statewide!L9</f>
        <v>14817179.890000001</v>
      </c>
      <c r="M9" s="5">
        <f>Statewide!M9</f>
        <v>14817179.890000001</v>
      </c>
      <c r="N9" s="5">
        <f>Statewide!N9</f>
        <v>38758849.57</v>
      </c>
      <c r="O9" s="16">
        <f>Statewide!O9</f>
        <v>0.11495179772069</v>
      </c>
      <c r="P9" s="3">
        <f>Statewide!P9</f>
        <v>201106</v>
      </c>
      <c r="Q9" s="16">
        <f>Statewide!Q9</f>
        <v>5.5241225730584043E-2</v>
      </c>
      <c r="S9" s="4"/>
      <c r="T9" s="7"/>
    </row>
    <row r="10" spans="1:20" x14ac:dyDescent="0.45">
      <c r="A10" s="3">
        <f t="shared" si="0"/>
        <v>2011</v>
      </c>
      <c r="B10" s="3">
        <f t="shared" si="2"/>
        <v>3</v>
      </c>
      <c r="C10" s="3">
        <f t="shared" si="1"/>
        <v>201103</v>
      </c>
      <c r="D10" s="4">
        <f>Statewide!D10</f>
        <v>8303149</v>
      </c>
      <c r="E10" s="4">
        <f>Statewide!E10</f>
        <v>958796</v>
      </c>
      <c r="F10" s="4">
        <f>Statewide!F10</f>
        <v>650311</v>
      </c>
      <c r="G10" s="4">
        <f>Statewide!G10</f>
        <v>25438</v>
      </c>
      <c r="H10" s="4">
        <f>Statewide!H10</f>
        <v>453960</v>
      </c>
      <c r="I10" s="5">
        <f>Statewide!I10</f>
        <v>773308046.1500001</v>
      </c>
      <c r="J10" s="5">
        <f>Statewide!J10</f>
        <v>665482141.62</v>
      </c>
      <c r="K10" s="5">
        <f>Statewide!K10</f>
        <v>273589374.04000002</v>
      </c>
      <c r="L10" s="5">
        <f>Statewide!L10</f>
        <v>21745526.25</v>
      </c>
      <c r="M10" s="5">
        <f>Statewide!M10</f>
        <v>21745526.25</v>
      </c>
      <c r="N10" s="5">
        <f>Statewide!N10</f>
        <v>27521921</v>
      </c>
      <c r="O10" s="16">
        <f>Statewide!O10</f>
        <v>0.1154737798876065</v>
      </c>
      <c r="P10" s="3">
        <f>Statewide!P10</f>
        <v>201109</v>
      </c>
      <c r="Q10" s="16">
        <f>Statewide!Q10</f>
        <v>5.4673233010752907E-2</v>
      </c>
    </row>
    <row r="11" spans="1:20" x14ac:dyDescent="0.45">
      <c r="A11" s="3">
        <f t="shared" si="0"/>
        <v>2011</v>
      </c>
      <c r="B11" s="3">
        <f t="shared" si="2"/>
        <v>4</v>
      </c>
      <c r="C11" s="3">
        <f t="shared" si="1"/>
        <v>201104</v>
      </c>
      <c r="D11" s="4">
        <f>Statewide!D11</f>
        <v>8275533</v>
      </c>
      <c r="E11" s="4">
        <f>Statewide!E11</f>
        <v>978563</v>
      </c>
      <c r="F11" s="4">
        <f>Statewide!F11</f>
        <v>578020</v>
      </c>
      <c r="G11" s="4">
        <f>Statewide!G11</f>
        <v>8360</v>
      </c>
      <c r="H11" s="4">
        <f>Statewide!H11</f>
        <v>438576</v>
      </c>
      <c r="I11" s="5">
        <f>Statewide!I11</f>
        <v>893731864.27999997</v>
      </c>
      <c r="J11" s="5">
        <f>Statewide!J11</f>
        <v>642376637.68999994</v>
      </c>
      <c r="K11" s="5">
        <f>Statewide!K11</f>
        <v>218415594.72</v>
      </c>
      <c r="L11" s="5">
        <f>Statewide!L11</f>
        <v>14801755.66</v>
      </c>
      <c r="M11" s="5">
        <f>Statewide!M11</f>
        <v>14801755.66</v>
      </c>
      <c r="N11" s="5">
        <f>Statewide!N11</f>
        <v>7325829.4000000004</v>
      </c>
      <c r="O11" s="16">
        <f>Statewide!O11</f>
        <v>0.11824773099207024</v>
      </c>
      <c r="P11" s="3">
        <f>Statewide!P11</f>
        <v>201112</v>
      </c>
      <c r="Q11" s="16">
        <f>Statewide!Q11</f>
        <v>5.2996707281573283E-2</v>
      </c>
    </row>
    <row r="12" spans="1:20" x14ac:dyDescent="0.45">
      <c r="A12" s="3">
        <f t="shared" si="0"/>
        <v>2012</v>
      </c>
      <c r="B12" s="3">
        <f t="shared" si="2"/>
        <v>1</v>
      </c>
      <c r="C12" s="3">
        <f t="shared" si="1"/>
        <v>201201</v>
      </c>
      <c r="D12" s="4">
        <f>Statewide!D12</f>
        <v>8288848</v>
      </c>
      <c r="E12" s="4">
        <f>Statewide!E12</f>
        <v>908317</v>
      </c>
      <c r="F12" s="4">
        <f>Statewide!F12</f>
        <v>593885</v>
      </c>
      <c r="G12" s="4">
        <f>Statewide!G12</f>
        <v>16470</v>
      </c>
      <c r="H12" s="4">
        <f>Statewide!H12</f>
        <v>418197</v>
      </c>
      <c r="I12" s="5">
        <f>Statewide!I12</f>
        <v>924408564.62</v>
      </c>
      <c r="J12" s="5">
        <f>Statewide!J12</f>
        <v>618829637.51999998</v>
      </c>
      <c r="K12" s="5">
        <f>Statewide!K12</f>
        <v>256573391.20999998</v>
      </c>
      <c r="L12" s="5">
        <f>Statewide!L12</f>
        <v>10295152.48</v>
      </c>
      <c r="M12" s="5">
        <f>Statewide!M12</f>
        <v>10295152.48</v>
      </c>
      <c r="N12" s="5">
        <f>Statewide!N12</f>
        <v>15862120.809999999</v>
      </c>
      <c r="O12" s="16">
        <f>Statewide!O12</f>
        <v>0.10958302046315724</v>
      </c>
      <c r="P12" s="3">
        <f>Statewide!P12</f>
        <v>201203</v>
      </c>
      <c r="Q12" s="16">
        <f>Statewide!Q12</f>
        <v>5.0452970062908623E-2</v>
      </c>
    </row>
    <row r="13" spans="1:20" x14ac:dyDescent="0.45">
      <c r="A13" s="3">
        <f t="shared" si="0"/>
        <v>2012</v>
      </c>
      <c r="B13" s="3">
        <f t="shared" si="2"/>
        <v>2</v>
      </c>
      <c r="C13" s="3">
        <f t="shared" si="1"/>
        <v>201202</v>
      </c>
      <c r="D13" s="4">
        <f>Statewide!D13</f>
        <v>8283316</v>
      </c>
      <c r="E13" s="4">
        <f>Statewide!E13</f>
        <v>917058</v>
      </c>
      <c r="F13" s="4">
        <f>Statewide!F13</f>
        <v>545265</v>
      </c>
      <c r="G13" s="4">
        <f>Statewide!G13</f>
        <v>29151</v>
      </c>
      <c r="H13" s="4">
        <f>Statewide!H13</f>
        <v>401842</v>
      </c>
      <c r="I13" s="5">
        <f>Statewide!I13</f>
        <v>696121606.08999991</v>
      </c>
      <c r="J13" s="5">
        <f>Statewide!J13</f>
        <v>605708612.75999999</v>
      </c>
      <c r="K13" s="5">
        <f>Statewide!K13</f>
        <v>209697131.57999998</v>
      </c>
      <c r="L13" s="5">
        <f>Statewide!L13</f>
        <v>14310364.520000001</v>
      </c>
      <c r="M13" s="5">
        <f>Statewide!M13</f>
        <v>14310364.520000001</v>
      </c>
      <c r="N13" s="5">
        <f>Statewide!N13</f>
        <v>28738704.439999998</v>
      </c>
      <c r="O13" s="16">
        <f>Statewide!O13</f>
        <v>0.11071145903403902</v>
      </c>
      <c r="P13" s="3">
        <f>Statewide!P13</f>
        <v>201206</v>
      </c>
      <c r="Q13" s="16">
        <f>Statewide!Q13</f>
        <v>4.8512214190548811E-2</v>
      </c>
    </row>
    <row r="14" spans="1:20" x14ac:dyDescent="0.45">
      <c r="A14" s="3">
        <f t="shared" si="0"/>
        <v>2012</v>
      </c>
      <c r="B14" s="3">
        <f t="shared" si="2"/>
        <v>3</v>
      </c>
      <c r="C14" s="3">
        <f t="shared" si="1"/>
        <v>201203</v>
      </c>
      <c r="D14" s="4">
        <f>Statewide!D14</f>
        <v>8290961</v>
      </c>
      <c r="E14" s="4">
        <f>Statewide!E14</f>
        <v>899261</v>
      </c>
      <c r="F14" s="4">
        <f>Statewide!F14</f>
        <v>573208</v>
      </c>
      <c r="G14" s="4">
        <f>Statewide!G14</f>
        <v>28558</v>
      </c>
      <c r="H14" s="4">
        <f>Statewide!H14</f>
        <v>382478</v>
      </c>
      <c r="I14" s="5">
        <f>Statewide!I14</f>
        <v>793046329.08999991</v>
      </c>
      <c r="J14" s="5">
        <f>Statewide!J14</f>
        <v>609228758.29999995</v>
      </c>
      <c r="K14" s="5">
        <f>Statewide!K14</f>
        <v>223303030.56</v>
      </c>
      <c r="L14" s="5">
        <f>Statewide!L14</f>
        <v>15158442.040000001</v>
      </c>
      <c r="M14" s="5">
        <f>Statewide!M14</f>
        <v>15158442.040000001</v>
      </c>
      <c r="N14" s="5">
        <f>Statewide!N14</f>
        <v>25317866.73</v>
      </c>
      <c r="O14" s="16">
        <f>Statewide!O14</f>
        <v>0.10846281872511522</v>
      </c>
      <c r="P14" s="3">
        <f>Statewide!P14</f>
        <v>201209</v>
      </c>
      <c r="Q14" s="16">
        <f>Statewide!Q14</f>
        <v>4.613192608191017E-2</v>
      </c>
    </row>
    <row r="15" spans="1:20" x14ac:dyDescent="0.45">
      <c r="A15" s="3">
        <f t="shared" si="0"/>
        <v>2012</v>
      </c>
      <c r="B15" s="3">
        <f t="shared" si="2"/>
        <v>4</v>
      </c>
      <c r="C15" s="3">
        <f t="shared" si="1"/>
        <v>201204</v>
      </c>
      <c r="D15" s="4">
        <f>Statewide!D15</f>
        <v>8261950</v>
      </c>
      <c r="E15" s="4">
        <f>Statewide!E15</f>
        <v>1051070</v>
      </c>
      <c r="F15" s="4">
        <f>Statewide!F15</f>
        <v>466085</v>
      </c>
      <c r="G15" s="4">
        <f>Statewide!G15</f>
        <v>5610</v>
      </c>
      <c r="H15" s="4">
        <f>Statewide!H15</f>
        <v>378549</v>
      </c>
      <c r="I15" s="5">
        <f>Statewide!I15</f>
        <v>905789374.28999996</v>
      </c>
      <c r="J15" s="5">
        <f>Statewide!J15</f>
        <v>651647134.70000005</v>
      </c>
      <c r="K15" s="5">
        <f>Statewide!K15</f>
        <v>168336547.69999999</v>
      </c>
      <c r="L15" s="5">
        <f>Statewide!L15</f>
        <v>11517195.51</v>
      </c>
      <c r="M15" s="5">
        <f>Statewide!M15</f>
        <v>11517195.51</v>
      </c>
      <c r="N15" s="5">
        <f>Statewide!N15</f>
        <v>5885596.4100000001</v>
      </c>
      <c r="O15" s="16">
        <f>Statewide!O15</f>
        <v>0.12721815067871386</v>
      </c>
      <c r="P15" s="3">
        <f>Statewide!P15</f>
        <v>201212</v>
      </c>
      <c r="Q15" s="16">
        <f>Statewide!Q15</f>
        <v>4.5818360072380007E-2</v>
      </c>
    </row>
    <row r="16" spans="1:20" x14ac:dyDescent="0.45">
      <c r="A16" s="3">
        <f t="shared" si="0"/>
        <v>2013</v>
      </c>
      <c r="B16" s="3">
        <f t="shared" si="2"/>
        <v>1</v>
      </c>
      <c r="C16" s="3">
        <f t="shared" si="1"/>
        <v>201301</v>
      </c>
      <c r="D16" s="4">
        <f>Statewide!D16</f>
        <v>8285370</v>
      </c>
      <c r="E16" s="4">
        <f>Statewide!E16</f>
        <v>945730</v>
      </c>
      <c r="F16" s="4">
        <f>Statewide!F16</f>
        <v>564221</v>
      </c>
      <c r="G16" s="4">
        <f>Statewide!G16</f>
        <v>12707</v>
      </c>
      <c r="H16" s="4">
        <f>Statewide!H16</f>
        <v>407695</v>
      </c>
      <c r="I16" s="5">
        <f>Statewide!I16</f>
        <v>1018723385.91</v>
      </c>
      <c r="J16" s="5">
        <f>Statewide!J16</f>
        <v>642858230.97000003</v>
      </c>
      <c r="K16" s="5">
        <f>Statewide!K16</f>
        <v>238278389.63</v>
      </c>
      <c r="L16" s="5">
        <f>Statewide!L16</f>
        <v>8085351.5099999998</v>
      </c>
      <c r="M16" s="5">
        <f>Statewide!M16</f>
        <v>8085351.5099999998</v>
      </c>
      <c r="N16" s="5">
        <f>Statewide!N16</f>
        <v>12733426.779999999</v>
      </c>
      <c r="O16" s="16">
        <f>Statewide!O16</f>
        <v>0.11414457048991174</v>
      </c>
      <c r="P16" s="3">
        <f>Statewide!P16</f>
        <v>201303</v>
      </c>
      <c r="Q16" s="16">
        <f>Statewide!Q16</f>
        <v>4.9206613585150695E-2</v>
      </c>
    </row>
    <row r="17" spans="1:17" x14ac:dyDescent="0.45">
      <c r="A17" s="3">
        <f t="shared" si="0"/>
        <v>2013</v>
      </c>
      <c r="B17" s="3">
        <f t="shared" si="2"/>
        <v>2</v>
      </c>
      <c r="C17" s="3">
        <f t="shared" si="1"/>
        <v>201302</v>
      </c>
      <c r="D17" s="4">
        <f>Statewide!D17</f>
        <v>8310777</v>
      </c>
      <c r="E17" s="4">
        <f>Statewide!E17</f>
        <v>1000328</v>
      </c>
      <c r="F17" s="4">
        <f>Statewide!F17</f>
        <v>548657</v>
      </c>
      <c r="G17" s="4">
        <f>Statewide!G17</f>
        <v>29324</v>
      </c>
      <c r="H17" s="4">
        <f>Statewide!H17</f>
        <v>436706</v>
      </c>
      <c r="I17" s="5">
        <f>Statewide!I17</f>
        <v>734423058.38</v>
      </c>
      <c r="J17" s="5">
        <f>Statewide!J17</f>
        <v>675650399</v>
      </c>
      <c r="K17" s="5">
        <f>Statewide!K17</f>
        <v>224201128.85999998</v>
      </c>
      <c r="L17" s="5">
        <f>Statewide!L17</f>
        <v>16375083.959999999</v>
      </c>
      <c r="M17" s="5">
        <f>Statewide!M17</f>
        <v>16375083.959999999</v>
      </c>
      <c r="N17" s="5">
        <f>Statewide!N17</f>
        <v>29986134.93</v>
      </c>
      <c r="O17" s="16">
        <f>Statewide!O17</f>
        <v>0.12036515959939727</v>
      </c>
      <c r="P17" s="3">
        <f>Statewide!P17</f>
        <v>201306</v>
      </c>
      <c r="Q17" s="16">
        <f>Statewide!Q17</f>
        <v>5.2546951987762394E-2</v>
      </c>
    </row>
    <row r="18" spans="1:17" x14ac:dyDescent="0.45">
      <c r="A18" s="3">
        <f t="shared" si="0"/>
        <v>2013</v>
      </c>
      <c r="B18" s="3">
        <f t="shared" si="2"/>
        <v>3</v>
      </c>
      <c r="C18" s="3">
        <f t="shared" si="1"/>
        <v>201303</v>
      </c>
      <c r="D18" s="4">
        <f>Statewide!D18</f>
        <v>8312047</v>
      </c>
      <c r="E18" s="4">
        <f>Statewide!E18</f>
        <v>967611</v>
      </c>
      <c r="F18" s="4">
        <f>Statewide!F18</f>
        <v>605921</v>
      </c>
      <c r="G18" s="4">
        <f>Statewide!G18</f>
        <v>28116</v>
      </c>
      <c r="H18" s="4">
        <f>Statewide!H18</f>
        <v>439798</v>
      </c>
      <c r="I18" s="5">
        <f>Statewide!I18</f>
        <v>772838775.26999998</v>
      </c>
      <c r="J18" s="5">
        <f>Statewide!J18</f>
        <v>660115355.41999996</v>
      </c>
      <c r="K18" s="5">
        <f>Statewide!K18</f>
        <v>247838084.12</v>
      </c>
      <c r="L18" s="5">
        <f>Statewide!L18</f>
        <v>16833831.149999999</v>
      </c>
      <c r="M18" s="5">
        <f>Statewide!M18</f>
        <v>16833831.149999999</v>
      </c>
      <c r="N18" s="5">
        <f>Statewide!N18</f>
        <v>28215357.890000001</v>
      </c>
      <c r="O18" s="16">
        <f>Statewide!O18</f>
        <v>0.11641067477120859</v>
      </c>
      <c r="P18" s="3">
        <f>Statewide!P18</f>
        <v>201309</v>
      </c>
      <c r="Q18" s="16">
        <f>Statewide!Q18</f>
        <v>5.2910913521061656E-2</v>
      </c>
    </row>
    <row r="19" spans="1:17" x14ac:dyDescent="0.45">
      <c r="A19" s="3">
        <f t="shared" si="0"/>
        <v>2013</v>
      </c>
      <c r="B19" s="3">
        <f t="shared" si="2"/>
        <v>4</v>
      </c>
      <c r="C19" s="3">
        <f t="shared" si="1"/>
        <v>201304</v>
      </c>
      <c r="D19" s="4">
        <f>Statewide!D19</f>
        <v>8275235</v>
      </c>
      <c r="E19" s="4">
        <f>Statewide!E19</f>
        <v>990961</v>
      </c>
      <c r="F19" s="4">
        <f>Statewide!F19</f>
        <v>597270</v>
      </c>
      <c r="G19" s="4">
        <f>Statewide!G19</f>
        <v>5671</v>
      </c>
      <c r="H19" s="4">
        <f>Statewide!H19</f>
        <v>418395</v>
      </c>
      <c r="I19" s="5">
        <f>Statewide!I19</f>
        <v>1024151191.5599999</v>
      </c>
      <c r="J19" s="5">
        <f>Statewide!J19</f>
        <v>659201187.13</v>
      </c>
      <c r="K19" s="5">
        <f>Statewide!K19</f>
        <v>229410011.81</v>
      </c>
      <c r="L19" s="5">
        <f>Statewide!L19</f>
        <v>15838074.079999998</v>
      </c>
      <c r="M19" s="5">
        <f>Statewide!M19</f>
        <v>15838074.079999998</v>
      </c>
      <c r="N19" s="5">
        <f>Statewide!N19</f>
        <v>4635396.95</v>
      </c>
      <c r="O19" s="16">
        <f>Statewide!O19</f>
        <v>0.11975019440535525</v>
      </c>
      <c r="P19" s="3">
        <f>Statewide!P19</f>
        <v>201312</v>
      </c>
      <c r="Q19" s="16">
        <f>Statewide!Q19</f>
        <v>5.0559893465261109E-2</v>
      </c>
    </row>
    <row r="20" spans="1:17" x14ac:dyDescent="0.45">
      <c r="A20" s="3">
        <f t="shared" si="0"/>
        <v>2014</v>
      </c>
      <c r="B20" s="3">
        <f t="shared" si="2"/>
        <v>1</v>
      </c>
      <c r="C20" s="3">
        <f t="shared" si="1"/>
        <v>201401</v>
      </c>
      <c r="D20" s="4">
        <f>Statewide!D20</f>
        <v>9370899</v>
      </c>
      <c r="E20" s="4">
        <f>Statewide!E20</f>
        <v>1068047</v>
      </c>
      <c r="F20" s="4">
        <f>Statewide!F20</f>
        <v>615449</v>
      </c>
      <c r="G20" s="4">
        <f>Statewide!G20</f>
        <v>12245</v>
      </c>
      <c r="H20" s="4">
        <f>Statewide!H20</f>
        <v>462364</v>
      </c>
      <c r="I20" s="5">
        <f>Statewide!I20</f>
        <v>1466148779.5999999</v>
      </c>
      <c r="J20" s="5">
        <f>Statewide!J20</f>
        <v>781956227.25999999</v>
      </c>
      <c r="K20" s="5">
        <f>Statewide!K20</f>
        <v>286716383.90999997</v>
      </c>
      <c r="L20" s="5">
        <f>Statewide!L20</f>
        <v>18695235.050000001</v>
      </c>
      <c r="M20" s="5">
        <f>Statewide!M20</f>
        <v>18695235.050000001</v>
      </c>
      <c r="N20" s="5">
        <f>Statewide!N20</f>
        <v>15238460.24</v>
      </c>
      <c r="O20" s="16">
        <f>Statewide!O20</f>
        <v>0.11397487050068515</v>
      </c>
      <c r="P20" s="3">
        <f>Statewide!P20</f>
        <v>201403</v>
      </c>
      <c r="Q20" s="16">
        <f>Statewide!Q20</f>
        <v>4.9340410135676416E-2</v>
      </c>
    </row>
    <row r="21" spans="1:17" x14ac:dyDescent="0.45">
      <c r="A21" s="3">
        <f t="shared" si="0"/>
        <v>2014</v>
      </c>
      <c r="B21" s="3">
        <f t="shared" si="2"/>
        <v>2</v>
      </c>
      <c r="C21" s="3">
        <f t="shared" si="1"/>
        <v>201402</v>
      </c>
      <c r="D21" s="4">
        <f>Statewide!D21</f>
        <v>9375544</v>
      </c>
      <c r="E21" s="4">
        <f>Statewide!E21</f>
        <v>1174551</v>
      </c>
      <c r="F21" s="4">
        <f>Statewide!F21</f>
        <v>587996</v>
      </c>
      <c r="G21" s="4">
        <f>Statewide!G21</f>
        <v>40699</v>
      </c>
      <c r="H21" s="4">
        <f>Statewide!H21</f>
        <v>512686</v>
      </c>
      <c r="I21" s="5">
        <f>Statewide!I21</f>
        <v>891113096.3900001</v>
      </c>
      <c r="J21" s="5">
        <f>Statewide!J21</f>
        <v>861468810.80000007</v>
      </c>
      <c r="K21" s="5">
        <f>Statewide!K21</f>
        <v>256978037.94</v>
      </c>
      <c r="L21" s="5">
        <f>Statewide!L21</f>
        <v>14573062.920000002</v>
      </c>
      <c r="M21" s="5">
        <f>Statewide!M21</f>
        <v>14573062.920000002</v>
      </c>
      <c r="N21" s="5">
        <f>Statewide!N21</f>
        <v>48329537.609999999</v>
      </c>
      <c r="O21" s="16">
        <f>Statewide!O21</f>
        <v>0.12527817052535831</v>
      </c>
      <c r="P21" s="3">
        <f>Statewide!P21</f>
        <v>201406</v>
      </c>
      <c r="Q21" s="16">
        <f>Statewide!Q21</f>
        <v>5.4683333575097082E-2</v>
      </c>
    </row>
    <row r="22" spans="1:17" x14ac:dyDescent="0.45">
      <c r="A22" s="3">
        <f t="shared" si="0"/>
        <v>2014</v>
      </c>
      <c r="B22" s="3">
        <f t="shared" si="2"/>
        <v>3</v>
      </c>
      <c r="C22" s="3">
        <f t="shared" si="1"/>
        <v>201403</v>
      </c>
      <c r="D22" s="4">
        <f>Statewide!D22</f>
        <v>9331341</v>
      </c>
      <c r="E22" s="4">
        <f>Statewide!E22</f>
        <v>1124110</v>
      </c>
      <c r="F22" s="4">
        <f>Statewide!F22</f>
        <v>610031</v>
      </c>
      <c r="G22" s="4">
        <f>Statewide!G22</f>
        <v>32948</v>
      </c>
      <c r="H22" s="4">
        <f>Statewide!H22</f>
        <v>509493</v>
      </c>
      <c r="I22" s="5">
        <f>Statewide!I22</f>
        <v>950795368</v>
      </c>
      <c r="J22" s="5">
        <f>Statewide!J22</f>
        <v>811348642.25999999</v>
      </c>
      <c r="K22" s="5">
        <f>Statewide!K22</f>
        <v>261145459.21000004</v>
      </c>
      <c r="L22" s="5">
        <f>Statewide!L22</f>
        <v>26951500.300000001</v>
      </c>
      <c r="M22" s="5">
        <f>Statewide!M22</f>
        <v>26951500.300000001</v>
      </c>
      <c r="N22" s="5">
        <f>Statewide!N22</f>
        <v>36060439.060000002</v>
      </c>
      <c r="O22" s="16">
        <f>Statewide!O22</f>
        <v>0.1204660723469435</v>
      </c>
      <c r="P22" s="3">
        <f>Statewide!P22</f>
        <v>201409</v>
      </c>
      <c r="Q22" s="16">
        <f>Statewide!Q22</f>
        <v>5.4600190905037121E-2</v>
      </c>
    </row>
    <row r="23" spans="1:17" x14ac:dyDescent="0.45">
      <c r="A23" s="3">
        <f t="shared" si="0"/>
        <v>2014</v>
      </c>
      <c r="B23" s="3">
        <f t="shared" si="2"/>
        <v>4</v>
      </c>
      <c r="C23" s="3">
        <f t="shared" si="1"/>
        <v>201404</v>
      </c>
      <c r="D23" s="4">
        <f>Statewide!D23</f>
        <v>9394656</v>
      </c>
      <c r="E23" s="4">
        <f>Statewide!E23</f>
        <v>1094422</v>
      </c>
      <c r="F23" s="4">
        <f>Statewide!F23</f>
        <v>582662</v>
      </c>
      <c r="G23" s="4">
        <f>Statewide!G23</f>
        <v>8997</v>
      </c>
      <c r="H23" s="4">
        <f>Statewide!H23</f>
        <v>448704</v>
      </c>
      <c r="I23" s="5">
        <f>Statewide!I23</f>
        <v>1126101554.1299999</v>
      </c>
      <c r="J23" s="5">
        <f>Statewide!J23</f>
        <v>772759353.13999999</v>
      </c>
      <c r="K23" s="5">
        <f>Statewide!K23</f>
        <v>242941858.73999998</v>
      </c>
      <c r="L23" s="5">
        <f>Statewide!L23</f>
        <v>18674411.149999999</v>
      </c>
      <c r="M23" s="5">
        <f>Statewide!M23</f>
        <v>18674411.149999999</v>
      </c>
      <c r="N23" s="5">
        <f>Statewide!N23</f>
        <v>9220715.9299999997</v>
      </c>
      <c r="O23" s="16">
        <f>Statewide!O23</f>
        <v>0.11649410047584499</v>
      </c>
      <c r="P23" s="3">
        <f>Statewide!P23</f>
        <v>201412</v>
      </c>
      <c r="Q23" s="16">
        <f>Statewide!Q23</f>
        <v>4.7761621074789755E-2</v>
      </c>
    </row>
    <row r="24" spans="1:17" x14ac:dyDescent="0.45">
      <c r="A24" s="3">
        <f t="shared" si="0"/>
        <v>2015</v>
      </c>
      <c r="B24" s="3">
        <f t="shared" si="2"/>
        <v>1</v>
      </c>
      <c r="C24" s="3">
        <f t="shared" si="1"/>
        <v>201501</v>
      </c>
      <c r="D24" s="4">
        <f>Statewide!D24</f>
        <v>9429328</v>
      </c>
      <c r="E24" s="4">
        <f>Statewide!E24</f>
        <v>1015960</v>
      </c>
      <c r="F24" s="4">
        <f>Statewide!F24</f>
        <v>588301</v>
      </c>
      <c r="G24" s="4">
        <f>Statewide!G24</f>
        <v>12095</v>
      </c>
      <c r="H24" s="4">
        <f>Statewide!H24</f>
        <v>417228</v>
      </c>
      <c r="I24" s="5">
        <f>Statewide!I24</f>
        <v>1321012992.5500002</v>
      </c>
      <c r="J24" s="5">
        <f>Statewide!J24</f>
        <v>787047932.42000008</v>
      </c>
      <c r="K24" s="5">
        <f>Statewide!K24</f>
        <v>282603941.13999999</v>
      </c>
      <c r="L24" s="5">
        <f>Statewide!L24</f>
        <v>7729447.8100000005</v>
      </c>
      <c r="M24" s="5">
        <f>Statewide!M24</f>
        <v>7729447.8100000005</v>
      </c>
      <c r="N24" s="5">
        <f>Statewide!N24</f>
        <v>17759864.789999999</v>
      </c>
      <c r="O24" s="16">
        <f>Statewide!O24</f>
        <v>0.10774468763839798</v>
      </c>
      <c r="P24" s="3">
        <f>Statewide!P24</f>
        <v>201503</v>
      </c>
      <c r="Q24" s="16">
        <f>Statewide!Q24</f>
        <v>4.4247903986371032E-2</v>
      </c>
    </row>
    <row r="25" spans="1:17" x14ac:dyDescent="0.45">
      <c r="A25" s="3">
        <f t="shared" si="0"/>
        <v>2015</v>
      </c>
      <c r="B25" s="3">
        <f t="shared" si="2"/>
        <v>2</v>
      </c>
      <c r="C25" s="3">
        <f t="shared" si="1"/>
        <v>201502</v>
      </c>
      <c r="D25" s="4">
        <f>Statewide!D25</f>
        <v>9553682</v>
      </c>
      <c r="E25" s="4">
        <f>Statewide!E25</f>
        <v>1086924</v>
      </c>
      <c r="F25" s="4">
        <f>Statewide!F25</f>
        <v>545263</v>
      </c>
      <c r="G25" s="4">
        <f>Statewide!G25</f>
        <v>39563</v>
      </c>
      <c r="H25" s="4">
        <f>Statewide!H25</f>
        <v>426509</v>
      </c>
      <c r="I25" s="5">
        <f>Statewide!I25</f>
        <v>820653634.11000001</v>
      </c>
      <c r="J25" s="5">
        <f>Statewide!J25</f>
        <v>829488428.13999987</v>
      </c>
      <c r="K25" s="5">
        <f>Statewide!K25</f>
        <v>252749004.06</v>
      </c>
      <c r="L25" s="5">
        <f>Statewide!L25</f>
        <v>18166842.219999999</v>
      </c>
      <c r="M25" s="5">
        <f>Statewide!M25</f>
        <v>18166842.219999999</v>
      </c>
      <c r="N25" s="5">
        <f>Statewide!N25</f>
        <v>44614534.210000001</v>
      </c>
      <c r="O25" s="16">
        <f>Statewide!O25</f>
        <v>0.11377016735537147</v>
      </c>
      <c r="P25" s="3">
        <f>Statewide!P25</f>
        <v>201506</v>
      </c>
      <c r="Q25" s="16">
        <f>Statewide!Q25</f>
        <v>4.4643416014893522E-2</v>
      </c>
    </row>
    <row r="26" spans="1:17" x14ac:dyDescent="0.45">
      <c r="A26" s="3">
        <f t="shared" si="0"/>
        <v>2015</v>
      </c>
      <c r="B26" s="3">
        <f t="shared" si="2"/>
        <v>3</v>
      </c>
      <c r="C26" s="3">
        <f t="shared" si="1"/>
        <v>201503</v>
      </c>
      <c r="D26" s="4">
        <f>Statewide!D26</f>
        <v>9461076</v>
      </c>
      <c r="E26" s="4">
        <f>Statewide!E26</f>
        <v>1037652</v>
      </c>
      <c r="F26" s="4">
        <f>Statewide!F26</f>
        <v>573308</v>
      </c>
      <c r="G26" s="4">
        <f>Statewide!G26</f>
        <v>27992</v>
      </c>
      <c r="H26" s="4">
        <f>Statewide!H26</f>
        <v>418341</v>
      </c>
      <c r="I26" s="5">
        <f>Statewide!I26</f>
        <v>1015247804.2199999</v>
      </c>
      <c r="J26" s="5">
        <f>Statewide!J26</f>
        <v>780166712.22000003</v>
      </c>
      <c r="K26" s="5">
        <f>Statewide!K26</f>
        <v>254415125.48000002</v>
      </c>
      <c r="L26" s="5">
        <f>Statewide!L26</f>
        <v>21810195.949999999</v>
      </c>
      <c r="M26" s="5">
        <f>Statewide!M26</f>
        <v>21810195.949999999</v>
      </c>
      <c r="N26" s="5">
        <f>Statewide!N26</f>
        <v>31395717.649999999</v>
      </c>
      <c r="O26" s="16">
        <f>Statewide!O26</f>
        <v>0.10967589732922556</v>
      </c>
      <c r="P26" s="3">
        <f>Statewide!P26</f>
        <v>201509</v>
      </c>
      <c r="Q26" s="16">
        <f>Statewide!Q26</f>
        <v>4.421706368282001E-2</v>
      </c>
    </row>
    <row r="27" spans="1:17" x14ac:dyDescent="0.45">
      <c r="A27" s="3">
        <f t="shared" si="0"/>
        <v>2015</v>
      </c>
      <c r="B27" s="3">
        <f t="shared" si="2"/>
        <v>4</v>
      </c>
      <c r="C27" s="3">
        <f t="shared" si="1"/>
        <v>201504</v>
      </c>
      <c r="D27" s="4">
        <f>Statewide!D27</f>
        <v>9441195</v>
      </c>
      <c r="E27" s="4">
        <f>Statewide!E27</f>
        <v>1064225</v>
      </c>
      <c r="F27" s="4">
        <f>Statewide!F27</f>
        <v>545103</v>
      </c>
      <c r="G27" s="4">
        <f>Statewide!G27</f>
        <v>8735</v>
      </c>
      <c r="H27" s="4">
        <f>Statewide!H27</f>
        <v>403891</v>
      </c>
      <c r="I27" s="5">
        <f>Statewide!I27</f>
        <v>997612139.44000006</v>
      </c>
      <c r="J27" s="5">
        <f>Statewide!J27</f>
        <v>762651615.91999996</v>
      </c>
      <c r="K27" s="5">
        <f>Statewide!K27</f>
        <v>227902725.94999999</v>
      </c>
      <c r="L27" s="5">
        <f>Statewide!L27</f>
        <v>14156232.110000001</v>
      </c>
      <c r="M27" s="5">
        <f>Statewide!M27</f>
        <v>14156232.110000001</v>
      </c>
      <c r="N27" s="5">
        <f>Statewide!N27</f>
        <v>9552353.2799999993</v>
      </c>
      <c r="O27" s="16">
        <f>Statewide!O27</f>
        <v>0.11272142986136818</v>
      </c>
      <c r="P27" s="3">
        <f>Statewide!P27</f>
        <v>201512</v>
      </c>
      <c r="Q27" s="16">
        <f>Statewide!Q27</f>
        <v>4.277964812717034E-2</v>
      </c>
    </row>
    <row r="28" spans="1:17" x14ac:dyDescent="0.45">
      <c r="A28" s="3">
        <f t="shared" si="0"/>
        <v>2016</v>
      </c>
      <c r="B28" s="3">
        <f t="shared" si="2"/>
        <v>1</v>
      </c>
      <c r="C28" s="3">
        <f t="shared" si="1"/>
        <v>201601</v>
      </c>
      <c r="D28" s="4">
        <f>Statewide!D28</f>
        <v>9469318</v>
      </c>
      <c r="E28" s="4">
        <f>Statewide!E28</f>
        <v>985715</v>
      </c>
      <c r="F28" s="4">
        <f>Statewide!F28</f>
        <v>554698</v>
      </c>
      <c r="G28" s="4">
        <f>Statewide!G28</f>
        <v>17321</v>
      </c>
      <c r="H28" s="4">
        <f>Statewide!H28</f>
        <v>379136</v>
      </c>
      <c r="I28" s="5">
        <f>Statewide!I28</f>
        <v>1035516587.8000001</v>
      </c>
      <c r="J28" s="5">
        <f>Statewide!J28</f>
        <v>726389702.53000009</v>
      </c>
      <c r="K28" s="5">
        <f>Statewide!K28</f>
        <v>248156628.17000002</v>
      </c>
      <c r="L28" s="5">
        <f>Statewide!L28</f>
        <v>4902024.6000000006</v>
      </c>
      <c r="M28" s="5">
        <f>Statewide!M28</f>
        <v>4902024.6000000006</v>
      </c>
      <c r="N28" s="5">
        <f>Statewide!N28</f>
        <v>20271754.66</v>
      </c>
      <c r="O28" s="16">
        <f>Statewide!O28</f>
        <v>0.10409566982542988</v>
      </c>
      <c r="P28" s="3">
        <f>Statewide!P28</f>
        <v>201603</v>
      </c>
      <c r="Q28" s="16">
        <f>Statewide!Q28</f>
        <v>4.0038363903292719E-2</v>
      </c>
    </row>
    <row r="29" spans="1:17" x14ac:dyDescent="0.45">
      <c r="A29" s="3">
        <f t="shared" si="0"/>
        <v>2016</v>
      </c>
      <c r="B29" s="3">
        <f t="shared" si="2"/>
        <v>2</v>
      </c>
      <c r="C29" s="3">
        <f t="shared" si="1"/>
        <v>201602</v>
      </c>
      <c r="D29" s="4">
        <f>Statewide!D29</f>
        <v>9498004</v>
      </c>
      <c r="E29" s="4">
        <f>Statewide!E29</f>
        <v>1033334</v>
      </c>
      <c r="F29" s="4">
        <f>Statewide!F29</f>
        <v>526673</v>
      </c>
      <c r="G29" s="4">
        <f>Statewide!G29</f>
        <v>35107</v>
      </c>
      <c r="H29" s="4">
        <f>Statewide!H29</f>
        <v>373290</v>
      </c>
      <c r="I29" s="5">
        <f>Statewide!I29</f>
        <v>826631297.19999993</v>
      </c>
      <c r="J29" s="5">
        <f>Statewide!J29</f>
        <v>732096320.50999999</v>
      </c>
      <c r="K29" s="5">
        <f>Statewide!K29</f>
        <v>222591895.60999998</v>
      </c>
      <c r="L29" s="5">
        <f>Statewide!L29</f>
        <v>14054265.9</v>
      </c>
      <c r="M29" s="5">
        <f>Statewide!M29</f>
        <v>14054265.9</v>
      </c>
      <c r="N29" s="5">
        <f>Statewide!N29</f>
        <v>38229962.160000004</v>
      </c>
      <c r="O29" s="16">
        <f>Statewide!O29</f>
        <v>0.10879485837234855</v>
      </c>
      <c r="P29" s="3">
        <f>Statewide!P29</f>
        <v>201606</v>
      </c>
      <c r="Q29" s="16">
        <f>Statewide!Q29</f>
        <v>3.9301941755341435E-2</v>
      </c>
    </row>
    <row r="30" spans="1:17" x14ac:dyDescent="0.45">
      <c r="A30" s="3">
        <f t="shared" si="0"/>
        <v>2016</v>
      </c>
      <c r="B30" s="3">
        <f t="shared" si="2"/>
        <v>3</v>
      </c>
      <c r="C30" s="3">
        <f t="shared" si="1"/>
        <v>201603</v>
      </c>
      <c r="D30" s="4">
        <f>Statewide!D30</f>
        <v>9515762</v>
      </c>
      <c r="E30" s="4">
        <f>Statewide!E30</f>
        <v>997656</v>
      </c>
      <c r="F30" s="4">
        <f>Statewide!F30</f>
        <v>589632</v>
      </c>
      <c r="G30" s="4">
        <f>Statewide!G30</f>
        <v>29619</v>
      </c>
      <c r="H30" s="4">
        <f>Statewide!H30</f>
        <v>381831</v>
      </c>
      <c r="I30" s="5">
        <f>Statewide!I30</f>
        <v>958773904.29000008</v>
      </c>
      <c r="J30" s="5">
        <f>Statewide!J30</f>
        <v>716590680.33000004</v>
      </c>
      <c r="K30" s="5">
        <f>Statewide!K30</f>
        <v>241920811.61000001</v>
      </c>
      <c r="L30" s="5">
        <f>Statewide!L30</f>
        <v>20345053.390000004</v>
      </c>
      <c r="M30" s="5">
        <f>Statewide!M30</f>
        <v>20345053.390000004</v>
      </c>
      <c r="N30" s="5">
        <f>Statewide!N30</f>
        <v>29742808.189999998</v>
      </c>
      <c r="O30" s="16">
        <f>Statewide!O30</f>
        <v>0.10484247083943461</v>
      </c>
      <c r="P30" s="3">
        <f>Statewide!P30</f>
        <v>201609</v>
      </c>
      <c r="Q30" s="16">
        <f>Statewide!Q30</f>
        <v>4.0126161204956573E-2</v>
      </c>
    </row>
    <row r="31" spans="1:17" x14ac:dyDescent="0.45">
      <c r="A31" s="3">
        <f t="shared" si="0"/>
        <v>2016</v>
      </c>
      <c r="B31" s="3">
        <f t="shared" si="2"/>
        <v>4</v>
      </c>
      <c r="C31" s="3">
        <f t="shared" si="1"/>
        <v>201604</v>
      </c>
      <c r="D31" s="4">
        <f>Statewide!D31</f>
        <v>9515313</v>
      </c>
      <c r="E31" s="4">
        <f>Statewide!E31</f>
        <v>1059982</v>
      </c>
      <c r="F31" s="4">
        <f>Statewide!F31</f>
        <v>506790</v>
      </c>
      <c r="G31" s="4">
        <f>Statewide!G31</f>
        <v>7276</v>
      </c>
      <c r="H31" s="4">
        <f>Statewide!H31</f>
        <v>384923</v>
      </c>
      <c r="I31" s="5">
        <f>Statewide!I31</f>
        <v>1029789693.4</v>
      </c>
      <c r="J31" s="5">
        <f>Statewide!J31</f>
        <v>723507301.30999994</v>
      </c>
      <c r="K31" s="5">
        <f>Statewide!K31</f>
        <v>200186901.55000001</v>
      </c>
      <c r="L31" s="5">
        <f>Statewide!L31</f>
        <v>14506472.920000002</v>
      </c>
      <c r="M31" s="5">
        <f>Statewide!M31</f>
        <v>14506472.920000002</v>
      </c>
      <c r="N31" s="5">
        <f>Statewide!N31</f>
        <v>6281211.25</v>
      </c>
      <c r="O31" s="16">
        <f>Statewide!O31</f>
        <v>0.11139749160116962</v>
      </c>
      <c r="P31" s="3">
        <f>Statewide!P31</f>
        <v>201612</v>
      </c>
      <c r="Q31" s="16">
        <f>Statewide!Q31</f>
        <v>4.0453004541206372E-2</v>
      </c>
    </row>
    <row r="32" spans="1:17" x14ac:dyDescent="0.45">
      <c r="A32" s="3">
        <f t="shared" si="0"/>
        <v>2017</v>
      </c>
      <c r="B32" s="3">
        <f t="shared" si="2"/>
        <v>1</v>
      </c>
      <c r="C32" s="3">
        <f t="shared" si="1"/>
        <v>201701</v>
      </c>
      <c r="D32" s="4">
        <f>Statewide!D32</f>
        <v>9557068</v>
      </c>
      <c r="E32" s="4">
        <f>Statewide!E32</f>
        <v>991256</v>
      </c>
      <c r="F32" s="4">
        <f>Statewide!F32</f>
        <v>568169</v>
      </c>
      <c r="G32" s="4">
        <f>Statewide!G32</f>
        <v>10473</v>
      </c>
      <c r="H32" s="4">
        <f>Statewide!H32</f>
        <v>397352</v>
      </c>
      <c r="I32" s="5">
        <f>Statewide!I32</f>
        <v>1144696104.3099999</v>
      </c>
      <c r="J32" s="5">
        <f>Statewide!J32</f>
        <v>716367800.65999997</v>
      </c>
      <c r="K32" s="5">
        <f>Statewide!K32</f>
        <v>253679567.46999997</v>
      </c>
      <c r="L32" s="5">
        <f>Statewide!L32</f>
        <v>7246974.3499999996</v>
      </c>
      <c r="M32" s="5">
        <f>Statewide!M32</f>
        <v>7246974.3499999996</v>
      </c>
      <c r="N32" s="5">
        <f>Statewide!N32</f>
        <v>11472297.760000002</v>
      </c>
      <c r="O32" s="16">
        <f>Statewide!O32</f>
        <v>0.10371967636936349</v>
      </c>
      <c r="P32" s="3">
        <f>Statewide!P32</f>
        <v>201703</v>
      </c>
      <c r="Q32" s="16">
        <f>Statewide!Q32</f>
        <v>4.15767681050297E-2</v>
      </c>
    </row>
    <row r="33" spans="1:17" x14ac:dyDescent="0.45">
      <c r="A33" s="3">
        <f t="shared" si="0"/>
        <v>2017</v>
      </c>
      <c r="B33" s="3">
        <f t="shared" si="2"/>
        <v>2</v>
      </c>
      <c r="C33" s="3">
        <f t="shared" si="1"/>
        <v>201702</v>
      </c>
      <c r="D33" s="4">
        <f>Statewide!D33</f>
        <v>9575342</v>
      </c>
      <c r="E33" s="4">
        <f>Statewide!E33</f>
        <v>1030479</v>
      </c>
      <c r="F33" s="4">
        <f>Statewide!F33</f>
        <v>552293</v>
      </c>
      <c r="G33" s="4">
        <f>Statewide!G33</f>
        <v>29327</v>
      </c>
      <c r="H33" s="4">
        <f>Statewide!H33</f>
        <v>404882</v>
      </c>
      <c r="I33" s="5">
        <f>Statewide!I33</f>
        <v>868173972.96999991</v>
      </c>
      <c r="J33" s="5">
        <f>Statewide!J33</f>
        <v>740639422.68000007</v>
      </c>
      <c r="K33" s="5">
        <f>Statewide!K33</f>
        <v>241968849.82999998</v>
      </c>
      <c r="L33" s="5">
        <f>Statewide!L33</f>
        <v>13058689.359999999</v>
      </c>
      <c r="M33" s="5">
        <f>Statewide!M33</f>
        <v>13058689.359999999</v>
      </c>
      <c r="N33" s="5">
        <f>Statewide!N33</f>
        <v>33311097.609999999</v>
      </c>
      <c r="O33" s="16">
        <f>Statewide!O33</f>
        <v>0.10761798377540979</v>
      </c>
      <c r="P33" s="3">
        <f>Statewide!P33</f>
        <v>201706</v>
      </c>
      <c r="Q33" s="16">
        <f>Statewide!Q33</f>
        <v>4.2283816076752141E-2</v>
      </c>
    </row>
    <row r="34" spans="1:17" x14ac:dyDescent="0.45">
      <c r="A34" s="3">
        <f t="shared" si="0"/>
        <v>2017</v>
      </c>
      <c r="B34" s="3">
        <f t="shared" si="2"/>
        <v>3</v>
      </c>
      <c r="C34" s="3">
        <f t="shared" si="1"/>
        <v>201703</v>
      </c>
      <c r="D34" s="4">
        <f>Statewide!D34</f>
        <v>9582696</v>
      </c>
      <c r="E34" s="4">
        <f>Statewide!E34</f>
        <v>1020621</v>
      </c>
      <c r="F34" s="4">
        <f>Statewide!F34</f>
        <v>562691</v>
      </c>
      <c r="G34" s="4">
        <f>Statewide!G34</f>
        <v>25832</v>
      </c>
      <c r="H34" s="4">
        <f>Statewide!H34</f>
        <v>388064</v>
      </c>
      <c r="I34" s="5">
        <f>Statewide!I34</f>
        <v>932643606.55999994</v>
      </c>
      <c r="J34" s="5">
        <f>Statewide!J34</f>
        <v>729768321.59000003</v>
      </c>
      <c r="K34" s="5">
        <f>Statewide!K34</f>
        <v>241862999.60000002</v>
      </c>
      <c r="L34" s="5">
        <f>Statewide!L34</f>
        <v>18913109.619999997</v>
      </c>
      <c r="M34" s="5">
        <f>Statewide!M34</f>
        <v>18913109.619999997</v>
      </c>
      <c r="N34" s="5">
        <f>Statewide!N34</f>
        <v>25923423.439999998</v>
      </c>
      <c r="O34" s="16">
        <f>Statewide!O34</f>
        <v>0.10650666576504149</v>
      </c>
      <c r="P34" s="3">
        <f>Statewide!P34</f>
        <v>201709</v>
      </c>
      <c r="Q34" s="16">
        <f>Statewide!Q34</f>
        <v>4.0496327964489327E-2</v>
      </c>
    </row>
    <row r="35" spans="1:17" x14ac:dyDescent="0.45">
      <c r="A35" s="3">
        <f t="shared" si="0"/>
        <v>2017</v>
      </c>
      <c r="B35" s="3">
        <f t="shared" si="2"/>
        <v>4</v>
      </c>
      <c r="C35" s="3">
        <f t="shared" si="1"/>
        <v>201704</v>
      </c>
      <c r="D35" s="4">
        <f>Statewide!D35</f>
        <v>8748022</v>
      </c>
      <c r="E35" s="4">
        <f>Statewide!E35</f>
        <v>1036611</v>
      </c>
      <c r="F35" s="4">
        <f>Statewide!F35</f>
        <v>524516</v>
      </c>
      <c r="G35" s="4">
        <f>Statewide!G35</f>
        <v>4954</v>
      </c>
      <c r="H35" s="4">
        <f>Statewide!H35</f>
        <v>361556</v>
      </c>
      <c r="I35" s="5">
        <f>Statewide!I35</f>
        <v>1108517346.3600001</v>
      </c>
      <c r="J35" s="5">
        <f>Statewide!J35</f>
        <v>705927223.32000005</v>
      </c>
      <c r="K35" s="5">
        <f>Statewide!K35</f>
        <v>221346887.10000002</v>
      </c>
      <c r="L35" s="5">
        <f>Statewide!L35</f>
        <v>13814334.529999999</v>
      </c>
      <c r="M35" s="5">
        <f>Statewide!M35</f>
        <v>13814334.529999999</v>
      </c>
      <c r="N35" s="5">
        <f>Statewide!N35</f>
        <v>5626291.2300000004</v>
      </c>
      <c r="O35" s="16">
        <f>Statewide!O35</f>
        <v>0.11849661557778432</v>
      </c>
      <c r="P35" s="3">
        <f>Statewide!P35</f>
        <v>201712</v>
      </c>
      <c r="Q35" s="16">
        <f>Statewide!Q35</f>
        <v>4.1330028662479361E-2</v>
      </c>
    </row>
    <row r="36" spans="1:17" x14ac:dyDescent="0.45">
      <c r="A36" s="3">
        <f t="shared" si="0"/>
        <v>2018</v>
      </c>
      <c r="B36" s="3">
        <f t="shared" si="2"/>
        <v>1</v>
      </c>
      <c r="C36" s="3">
        <f t="shared" si="1"/>
        <v>201801</v>
      </c>
      <c r="D36" s="4">
        <f>Statewide!D36</f>
        <v>9626437</v>
      </c>
      <c r="E36" s="4">
        <f>Statewide!E36</f>
        <v>992341</v>
      </c>
      <c r="F36" s="4">
        <f>Statewide!F36</f>
        <v>615355</v>
      </c>
      <c r="G36" s="4">
        <f>Statewide!G36</f>
        <v>6205</v>
      </c>
      <c r="H36" s="4">
        <f>Statewide!H36</f>
        <v>367159</v>
      </c>
      <c r="I36" s="5">
        <f>Statewide!I36</f>
        <v>1250506428.95</v>
      </c>
      <c r="J36" s="5">
        <f>Statewide!J36</f>
        <v>728928272.69000006</v>
      </c>
      <c r="K36" s="5">
        <f>Statewide!K36</f>
        <v>301951551.97999996</v>
      </c>
      <c r="L36" s="5">
        <f>Statewide!L36</f>
        <v>8047832.75</v>
      </c>
      <c r="M36" s="5">
        <f>Statewide!M36</f>
        <v>8047832.75</v>
      </c>
      <c r="N36" s="5">
        <f>Statewide!N36</f>
        <v>6750097.0500000007</v>
      </c>
      <c r="O36" s="16">
        <f>Statewide!O36</f>
        <v>0.10308497318374389</v>
      </c>
      <c r="P36" s="3">
        <f>Statewide!P36</f>
        <v>201803</v>
      </c>
      <c r="Q36" s="16">
        <f>Statewide!Q36</f>
        <v>3.8140695254121539E-2</v>
      </c>
    </row>
    <row r="37" spans="1:17" x14ac:dyDescent="0.45">
      <c r="A37" s="3">
        <f t="shared" si="0"/>
        <v>2018</v>
      </c>
      <c r="B37" s="3">
        <f t="shared" si="2"/>
        <v>2</v>
      </c>
      <c r="C37" s="3">
        <f t="shared" si="1"/>
        <v>201802</v>
      </c>
      <c r="D37" s="4">
        <f>Statewide!D37</f>
        <v>9674261</v>
      </c>
      <c r="E37" s="4">
        <f>Statewide!E37</f>
        <v>1034869</v>
      </c>
      <c r="F37" s="4">
        <f>Statewide!F37</f>
        <v>564984</v>
      </c>
      <c r="G37" s="4">
        <f>Statewide!G37</f>
        <v>27214</v>
      </c>
      <c r="H37" s="4">
        <f>Statewide!H37</f>
        <v>378948</v>
      </c>
      <c r="I37" s="5">
        <f>Statewide!I37</f>
        <v>913497656.82999992</v>
      </c>
      <c r="J37" s="5">
        <f>Statewide!J37</f>
        <v>782467311.23000002</v>
      </c>
      <c r="K37" s="5">
        <f>Statewide!K37</f>
        <v>255563321.31999996</v>
      </c>
      <c r="L37" s="5">
        <f>Statewide!L37</f>
        <v>13659421.119999999</v>
      </c>
      <c r="M37" s="5">
        <f>Statewide!M37</f>
        <v>13659421.119999999</v>
      </c>
      <c r="N37" s="5">
        <f>Statewide!N37</f>
        <v>34215054.920000002</v>
      </c>
      <c r="O37" s="16">
        <f>Statewide!O37</f>
        <v>0.10697137486780645</v>
      </c>
      <c r="P37" s="3">
        <f>Statewide!P37</f>
        <v>201806</v>
      </c>
      <c r="Q37" s="16">
        <f>Statewide!Q37</f>
        <v>3.917074389454657E-2</v>
      </c>
    </row>
    <row r="38" spans="1:17" x14ac:dyDescent="0.45">
      <c r="A38" s="3">
        <f t="shared" si="0"/>
        <v>2018</v>
      </c>
      <c r="B38" s="3">
        <f t="shared" si="2"/>
        <v>3</v>
      </c>
      <c r="C38" s="3">
        <f t="shared" si="1"/>
        <v>201803</v>
      </c>
      <c r="D38" s="4">
        <f>Statewide!D38</f>
        <v>9684527</v>
      </c>
      <c r="E38" s="4">
        <f>Statewide!E38</f>
        <v>1020696</v>
      </c>
      <c r="F38" s="4">
        <f>Statewide!F38</f>
        <v>570957</v>
      </c>
      <c r="G38" s="4">
        <f>Statewide!G38</f>
        <v>22678</v>
      </c>
      <c r="H38" s="4">
        <f>Statewide!H38</f>
        <v>375385</v>
      </c>
      <c r="I38" s="5">
        <f>Statewide!I38</f>
        <v>1136824122.4400001</v>
      </c>
      <c r="J38" s="5">
        <f>Statewide!J38</f>
        <v>777972029.01999986</v>
      </c>
      <c r="K38" s="5">
        <f>Statewide!K38</f>
        <v>261436376.39999998</v>
      </c>
      <c r="L38" s="5">
        <f>Statewide!L38</f>
        <v>16215804.209999999</v>
      </c>
      <c r="M38" s="5">
        <f>Statewide!M38</f>
        <v>16215804.209999999</v>
      </c>
      <c r="N38" s="5">
        <f>Statewide!N38</f>
        <v>25932126.140000001</v>
      </c>
      <c r="O38" s="16">
        <f>Statewide!O38</f>
        <v>0.10539451229781278</v>
      </c>
      <c r="P38" s="3">
        <f>Statewide!P38</f>
        <v>201809</v>
      </c>
      <c r="Q38" s="16">
        <f>Statewide!Q38</f>
        <v>3.8761314827249697E-2</v>
      </c>
    </row>
    <row r="39" spans="1:17" x14ac:dyDescent="0.45">
      <c r="A39" s="3">
        <f t="shared" si="0"/>
        <v>2018</v>
      </c>
      <c r="B39" s="3">
        <f t="shared" si="2"/>
        <v>4</v>
      </c>
      <c r="C39" s="3">
        <f t="shared" si="1"/>
        <v>201804</v>
      </c>
      <c r="D39" s="4">
        <f>Statewide!D39</f>
        <v>9699700</v>
      </c>
      <c r="E39" s="4">
        <f>Statewide!E39</f>
        <v>1051354</v>
      </c>
      <c r="F39" s="4">
        <f>Statewide!F39</f>
        <v>508086</v>
      </c>
      <c r="G39" s="4">
        <f>Statewide!G39</f>
        <v>4664</v>
      </c>
      <c r="H39" s="4">
        <f>Statewide!H39</f>
        <v>374159</v>
      </c>
      <c r="I39" s="5">
        <f>Statewide!I39</f>
        <v>1244882191.9299998</v>
      </c>
      <c r="J39" s="5">
        <f>Statewide!J39</f>
        <v>779396451.81000006</v>
      </c>
      <c r="K39" s="5">
        <f>Statewide!K39</f>
        <v>227284881.83000001</v>
      </c>
      <c r="L39" s="5">
        <f>Statewide!L39</f>
        <v>13433724.139999999</v>
      </c>
      <c r="M39" s="5">
        <f>Statewide!M39</f>
        <v>13433724.139999999</v>
      </c>
      <c r="N39" s="5">
        <f>Statewide!N39</f>
        <v>5034623.92</v>
      </c>
      <c r="O39" s="16">
        <f>Statewide!O39</f>
        <v>0.10839036258853367</v>
      </c>
      <c r="P39" s="3">
        <f>Statewide!P39</f>
        <v>201812</v>
      </c>
      <c r="Q39" s="16">
        <f>Statewide!Q39</f>
        <v>3.8574285802653693E-2</v>
      </c>
    </row>
    <row r="40" spans="1:17" x14ac:dyDescent="0.45">
      <c r="A40" s="3">
        <f t="shared" si="0"/>
        <v>2019</v>
      </c>
      <c r="B40" s="3">
        <f t="shared" si="2"/>
        <v>1</v>
      </c>
      <c r="C40" s="3">
        <f t="shared" si="1"/>
        <v>201901</v>
      </c>
      <c r="D40" s="4">
        <f>Statewide!D40</f>
        <v>9729955</v>
      </c>
      <c r="E40" s="4">
        <f>Statewide!E40</f>
        <v>1008231</v>
      </c>
      <c r="F40" s="4">
        <f>Statewide!F40</f>
        <v>570719</v>
      </c>
      <c r="G40" s="4">
        <f>Statewide!G40</f>
        <v>9912</v>
      </c>
      <c r="H40" s="4">
        <f>Statewide!H40</f>
        <v>376496</v>
      </c>
      <c r="I40" s="5">
        <f>Statewide!I40</f>
        <v>1240547744.48</v>
      </c>
      <c r="J40" s="5">
        <f>Statewide!J40</f>
        <v>798141294.05000007</v>
      </c>
      <c r="K40" s="5">
        <f>Statewide!K40</f>
        <v>296981558.97000003</v>
      </c>
      <c r="L40" s="5">
        <f>Statewide!L40</f>
        <v>8026886.9700000007</v>
      </c>
      <c r="M40" s="5">
        <f>Statewide!M40</f>
        <v>8026886.9700000007</v>
      </c>
      <c r="N40" s="5">
        <f>Statewide!N40</f>
        <v>12413384.92</v>
      </c>
      <c r="O40" s="16">
        <f>Statewide!O40</f>
        <v>0.10362134254474969</v>
      </c>
      <c r="P40" s="3">
        <f>Statewide!P40</f>
        <v>201903</v>
      </c>
      <c r="Q40" s="16">
        <f>Statewide!Q40</f>
        <v>3.8694526336452741E-2</v>
      </c>
    </row>
    <row r="41" spans="1:17" x14ac:dyDescent="0.45">
      <c r="A41" s="3">
        <f t="shared" si="0"/>
        <v>2019</v>
      </c>
      <c r="B41" s="3">
        <f t="shared" si="2"/>
        <v>2</v>
      </c>
      <c r="C41" s="3">
        <f t="shared" si="1"/>
        <v>201902</v>
      </c>
      <c r="D41" s="4">
        <f>Statewide!D41</f>
        <v>9751649</v>
      </c>
      <c r="E41" s="4">
        <f>Statewide!E41</f>
        <v>1068893</v>
      </c>
      <c r="F41" s="4">
        <f>Statewide!F41</f>
        <v>491619</v>
      </c>
      <c r="G41" s="4">
        <f>Statewide!G41</f>
        <v>33481</v>
      </c>
      <c r="H41" s="4">
        <f>Statewide!H41</f>
        <v>383256</v>
      </c>
      <c r="I41" s="5">
        <f>Statewide!I41</f>
        <v>838073764.17000008</v>
      </c>
      <c r="J41" s="5">
        <f>Statewide!J41</f>
        <v>824202153.28999996</v>
      </c>
      <c r="K41" s="5">
        <f>Statewide!K41</f>
        <v>241677707.92999998</v>
      </c>
      <c r="L41" s="5">
        <f>Statewide!L41</f>
        <v>12035187.520000001</v>
      </c>
      <c r="M41" s="5">
        <f>Statewide!M41</f>
        <v>12035187.520000001</v>
      </c>
      <c r="N41" s="5">
        <f>Statewide!N41</f>
        <v>42532861.980000004</v>
      </c>
      <c r="O41" s="16">
        <f>Statewide!O41</f>
        <v>0.10961151288361588</v>
      </c>
      <c r="P41" s="3">
        <f>Statewide!P41</f>
        <v>201906</v>
      </c>
      <c r="Q41" s="16">
        <f>Statewide!Q41</f>
        <v>3.9301660672979515E-2</v>
      </c>
    </row>
    <row r="42" spans="1:17" x14ac:dyDescent="0.45">
      <c r="A42" s="3">
        <f t="shared" si="0"/>
        <v>2019</v>
      </c>
      <c r="B42" s="3">
        <f t="shared" si="2"/>
        <v>3</v>
      </c>
      <c r="C42" s="3">
        <f t="shared" si="1"/>
        <v>201903</v>
      </c>
      <c r="D42" s="4">
        <f>Statewide!D42</f>
        <v>9692477</v>
      </c>
      <c r="E42" s="4">
        <f>Statewide!E42</f>
        <v>1039312</v>
      </c>
      <c r="F42" s="4">
        <f>Statewide!F42</f>
        <v>550879</v>
      </c>
      <c r="G42" s="4">
        <f>Statewide!G42</f>
        <v>31613</v>
      </c>
      <c r="H42" s="4">
        <f>Statewide!H42</f>
        <v>375916</v>
      </c>
      <c r="I42" s="5">
        <f>Statewide!I42</f>
        <v>991158693.75999987</v>
      </c>
      <c r="J42" s="5">
        <f>Statewide!J42</f>
        <v>806569446.0200001</v>
      </c>
      <c r="K42" s="5">
        <f>Statewide!K42</f>
        <v>261148467.70999998</v>
      </c>
      <c r="L42" s="5">
        <f>Statewide!L42</f>
        <v>16610151.520000001</v>
      </c>
      <c r="M42" s="5">
        <f>Statewide!M42</f>
        <v>16610151.520000001</v>
      </c>
      <c r="N42" s="5">
        <f>Statewide!N42</f>
        <v>34142302.810000002</v>
      </c>
      <c r="O42" s="16">
        <f>Statewide!O42</f>
        <v>0.10722873007591352</v>
      </c>
      <c r="P42" s="3">
        <f>Statewide!P42</f>
        <v>201909</v>
      </c>
      <c r="Q42" s="16">
        <f>Statewide!Q42</f>
        <v>3.8784306632865882E-2</v>
      </c>
    </row>
    <row r="43" spans="1:17" x14ac:dyDescent="0.45">
      <c r="A43" s="3">
        <f t="shared" si="0"/>
        <v>2019</v>
      </c>
      <c r="B43" s="3">
        <f t="shared" si="2"/>
        <v>4</v>
      </c>
      <c r="C43" s="3">
        <f t="shared" si="1"/>
        <v>201904</v>
      </c>
      <c r="D43" s="4">
        <f>Statewide!D43</f>
        <v>10037055</v>
      </c>
      <c r="E43" s="4">
        <f>Statewide!E43</f>
        <v>1046219</v>
      </c>
      <c r="F43" s="4">
        <f>Statewide!F43</f>
        <v>504843</v>
      </c>
      <c r="G43" s="4">
        <f>Statewide!G43</f>
        <v>3934</v>
      </c>
      <c r="H43" s="4">
        <f>Statewide!H43</f>
        <v>348707</v>
      </c>
      <c r="I43" s="5">
        <f>Statewide!I43</f>
        <v>1144394276</v>
      </c>
      <c r="J43" s="5">
        <f>Statewide!J43</f>
        <v>797471330.14999998</v>
      </c>
      <c r="K43" s="5">
        <f>Statewide!K43</f>
        <v>230367623.17000002</v>
      </c>
      <c r="L43" s="5">
        <f>Statewide!L43</f>
        <v>16181900.100000001</v>
      </c>
      <c r="M43" s="5">
        <f>Statewide!M43</f>
        <v>16181900.100000001</v>
      </c>
      <c r="N43" s="5">
        <f>Statewide!N43</f>
        <v>4585324.9800000004</v>
      </c>
      <c r="O43" s="16">
        <f>Statewide!O43</f>
        <v>0.10423565478120823</v>
      </c>
      <c r="P43" s="3">
        <f>Statewide!P43</f>
        <v>201912</v>
      </c>
      <c r="Q43" s="16">
        <f>Statewide!Q43</f>
        <v>3.4741963653681283E-2</v>
      </c>
    </row>
    <row r="44" spans="1:17" x14ac:dyDescent="0.45">
      <c r="A44" s="3">
        <f t="shared" si="0"/>
        <v>2020</v>
      </c>
      <c r="B44" s="3">
        <f t="shared" si="2"/>
        <v>1</v>
      </c>
      <c r="C44" s="3">
        <f t="shared" si="1"/>
        <v>202001</v>
      </c>
      <c r="D44" s="4">
        <f>Statewide!D44</f>
        <v>9775065</v>
      </c>
      <c r="E44" s="4">
        <f>Statewide!E44</f>
        <v>1063585</v>
      </c>
      <c r="F44" s="4">
        <f>Statewide!F44</f>
        <v>455940</v>
      </c>
      <c r="G44" s="4">
        <f>Statewide!G44</f>
        <v>7349</v>
      </c>
      <c r="H44" s="4">
        <f>Statewide!H44</f>
        <v>330303</v>
      </c>
      <c r="I44" s="5">
        <f>Statewide!I44</f>
        <v>1172754335.1599998</v>
      </c>
      <c r="J44" s="5">
        <f>Statewide!J44</f>
        <v>817060824.36999989</v>
      </c>
      <c r="K44" s="5">
        <f>Statewide!K44</f>
        <v>258526624.97</v>
      </c>
      <c r="L44" s="5">
        <f>Statewide!L44</f>
        <v>9054059.3499999978</v>
      </c>
      <c r="M44" s="5">
        <f>Statewide!M44</f>
        <v>9054059.3499999978</v>
      </c>
      <c r="N44" s="5">
        <f>Statewide!N44</f>
        <v>14467630.649999999</v>
      </c>
      <c r="O44" s="16">
        <f>Statewide!O44</f>
        <v>0.10880592609870113</v>
      </c>
      <c r="P44" s="3">
        <f>Statewide!P44</f>
        <v>202003</v>
      </c>
      <c r="Q44" s="16">
        <f>Statewide!Q44</f>
        <v>3.3790363542339615E-2</v>
      </c>
    </row>
    <row r="45" spans="1:17" x14ac:dyDescent="0.45">
      <c r="A45" s="3">
        <f t="shared" si="0"/>
        <v>2020</v>
      </c>
      <c r="B45" s="3">
        <f t="shared" si="2"/>
        <v>2</v>
      </c>
      <c r="C45" s="3">
        <f t="shared" si="1"/>
        <v>202002</v>
      </c>
      <c r="D45" s="4">
        <f>Statewide!D45</f>
        <v>9774518</v>
      </c>
      <c r="E45" s="4">
        <f>Statewide!E45</f>
        <v>1210717</v>
      </c>
      <c r="F45" s="4">
        <f>Statewide!F45</f>
        <v>221226</v>
      </c>
      <c r="G45" s="4">
        <f>Statewide!G45</f>
        <v>0</v>
      </c>
      <c r="H45" s="4">
        <f>Statewide!H45</f>
        <v>261194</v>
      </c>
      <c r="I45" s="5">
        <f>Statewide!I45</f>
        <v>1020612819.7500001</v>
      </c>
      <c r="J45" s="5">
        <f>Statewide!J45</f>
        <v>1001024235.52</v>
      </c>
      <c r="K45" s="5">
        <f>Statewide!K45</f>
        <v>112262884.96000001</v>
      </c>
      <c r="L45" s="5">
        <f>Statewide!L45</f>
        <v>12247062.830000002</v>
      </c>
      <c r="M45" s="5">
        <f>Statewide!M45</f>
        <v>12247062.830000002</v>
      </c>
      <c r="N45" s="5">
        <f>Statewide!N45</f>
        <v>0</v>
      </c>
      <c r="O45" s="16">
        <f>Statewide!O45</f>
        <v>0.12386462432214049</v>
      </c>
      <c r="P45" s="3">
        <f>Statewide!P45</f>
        <v>202006</v>
      </c>
      <c r="Q45" s="16">
        <f>Statewide!Q45</f>
        <v>2.6721931454829793E-2</v>
      </c>
    </row>
    <row r="46" spans="1:17" x14ac:dyDescent="0.45">
      <c r="A46" s="3">
        <f t="shared" si="0"/>
        <v>2020</v>
      </c>
      <c r="B46" s="3">
        <f t="shared" si="2"/>
        <v>3</v>
      </c>
      <c r="C46" s="3">
        <f t="shared" si="1"/>
        <v>202003</v>
      </c>
      <c r="D46" s="4">
        <f>Statewide!D46</f>
        <v>9761730</v>
      </c>
      <c r="E46" s="4">
        <f>Statewide!E46</f>
        <v>1197277</v>
      </c>
      <c r="F46" s="4">
        <f>Statewide!F46</f>
        <v>224610</v>
      </c>
      <c r="G46" s="4">
        <f>Statewide!G46</f>
        <v>0</v>
      </c>
      <c r="H46" s="4">
        <f>Statewide!H46</f>
        <v>230294</v>
      </c>
      <c r="I46" s="5">
        <f>Statewide!I46</f>
        <v>1047133008.75</v>
      </c>
      <c r="J46" s="5">
        <f>Statewide!J46</f>
        <v>1105081355.6500001</v>
      </c>
      <c r="K46" s="5">
        <f>Statewide!K46</f>
        <v>135652634.64999998</v>
      </c>
      <c r="L46" s="5">
        <f>Statewide!L46</f>
        <v>5898388.79</v>
      </c>
      <c r="M46" s="5">
        <f>Statewide!M46</f>
        <v>5898388.79</v>
      </c>
      <c r="N46" s="5">
        <f>Statewide!N46</f>
        <v>0</v>
      </c>
      <c r="O46" s="16">
        <f>Statewide!O46</f>
        <v>0.12265008354051997</v>
      </c>
      <c r="P46" s="3">
        <f>Statewide!P46</f>
        <v>202009</v>
      </c>
      <c r="Q46" s="16">
        <f>Statewide!Q46</f>
        <v>2.359151502858612E-2</v>
      </c>
    </row>
    <row r="47" spans="1:17" x14ac:dyDescent="0.45">
      <c r="A47" s="3">
        <f t="shared" si="0"/>
        <v>2020</v>
      </c>
      <c r="B47" s="3">
        <f t="shared" si="2"/>
        <v>4</v>
      </c>
      <c r="C47" s="3">
        <f t="shared" si="1"/>
        <v>202004</v>
      </c>
      <c r="D47" s="4">
        <f>Statewide!D47</f>
        <v>9768444</v>
      </c>
      <c r="E47" s="4">
        <f>Statewide!E47</f>
        <v>1263742</v>
      </c>
      <c r="F47" s="4">
        <f>Statewide!F47</f>
        <v>186894</v>
      </c>
      <c r="G47" s="4">
        <f>Statewide!G47</f>
        <v>0</v>
      </c>
      <c r="H47" s="4">
        <f>Statewide!H47</f>
        <v>227932</v>
      </c>
      <c r="I47" s="5">
        <f>Statewide!I47</f>
        <v>1301386859.4200001</v>
      </c>
      <c r="J47" s="5">
        <f>Statewide!J47</f>
        <v>1247046512.5900002</v>
      </c>
      <c r="K47" s="5">
        <f>Statewide!K47</f>
        <v>113324663.25999999</v>
      </c>
      <c r="L47" s="5">
        <f>Statewide!L47</f>
        <v>8585308.7699999996</v>
      </c>
      <c r="M47" s="5">
        <f>Statewide!M47</f>
        <v>8585308.7699999996</v>
      </c>
      <c r="N47" s="5">
        <f>Statewide!N47</f>
        <v>0</v>
      </c>
      <c r="O47" s="16">
        <f>Statewide!O47</f>
        <v>0.12936983617861761</v>
      </c>
      <c r="P47" s="3">
        <f>Statewide!P47</f>
        <v>202012</v>
      </c>
      <c r="Q47" s="16">
        <f>Statewide!Q47</f>
        <v>2.3333501220869978E-2</v>
      </c>
    </row>
    <row r="48" spans="1:17" x14ac:dyDescent="0.45">
      <c r="A48" s="3">
        <f t="shared" si="0"/>
        <v>2021</v>
      </c>
      <c r="B48" s="3">
        <f t="shared" si="2"/>
        <v>1</v>
      </c>
      <c r="C48" s="3">
        <f t="shared" si="1"/>
        <v>202101</v>
      </c>
      <c r="D48" s="4">
        <f>Statewide!D48</f>
        <v>9782933</v>
      </c>
      <c r="E48" s="4">
        <f>Statewide!E48</f>
        <v>1236492</v>
      </c>
      <c r="F48" s="4">
        <f>Statewide!F48</f>
        <v>211900</v>
      </c>
      <c r="G48" s="4">
        <f>Statewide!G48</f>
        <v>0</v>
      </c>
      <c r="H48" s="4">
        <f>Statewide!H48</f>
        <v>235004</v>
      </c>
      <c r="I48" s="5">
        <f>Statewide!I48</f>
        <v>1352857056.3700001</v>
      </c>
      <c r="J48" s="5">
        <f>Statewide!J48</f>
        <v>1397138063.6500001</v>
      </c>
      <c r="K48" s="5">
        <f>Statewide!K48</f>
        <v>140930994.06</v>
      </c>
      <c r="L48" s="5">
        <f>Statewide!L48</f>
        <v>7497767.8099999996</v>
      </c>
      <c r="M48" s="5">
        <f>Statewide!M48</f>
        <v>7497767.8099999996</v>
      </c>
      <c r="N48" s="5">
        <f>Statewide!N48</f>
        <v>0</v>
      </c>
      <c r="O48" s="16">
        <f>Statewide!O48</f>
        <v>0.12639276993924009</v>
      </c>
      <c r="P48" s="3">
        <f>Statewide!P48</f>
        <v>202103</v>
      </c>
      <c r="Q48" s="16">
        <f>Statewide!Q48</f>
        <v>2.4021834760597868E-2</v>
      </c>
    </row>
    <row r="49" spans="1:17" x14ac:dyDescent="0.45">
      <c r="A49" s="3">
        <f t="shared" si="0"/>
        <v>2021</v>
      </c>
      <c r="B49" s="3">
        <f t="shared" si="2"/>
        <v>2</v>
      </c>
      <c r="C49" s="3">
        <f t="shared" si="1"/>
        <v>202102</v>
      </c>
      <c r="D49" s="4">
        <f>Statewide!D49</f>
        <v>9836221</v>
      </c>
      <c r="E49" s="4">
        <f>Statewide!E49</f>
        <v>1293548</v>
      </c>
      <c r="F49" s="4">
        <f>Statewide!F49</f>
        <v>196076</v>
      </c>
      <c r="G49" s="4">
        <f>Statewide!G49</f>
        <v>0</v>
      </c>
      <c r="H49" s="4">
        <f>Statewide!H49</f>
        <v>238136</v>
      </c>
      <c r="I49" s="5">
        <f>Statewide!I49</f>
        <v>1100790536.74</v>
      </c>
      <c r="J49" s="5">
        <f>Statewide!J49</f>
        <v>1579956612.99</v>
      </c>
      <c r="K49" s="5">
        <f>Statewide!K49</f>
        <v>130944276.21000001</v>
      </c>
      <c r="L49" s="5">
        <f>Statewide!L49</f>
        <v>10885514.479999999</v>
      </c>
      <c r="M49" s="5">
        <f>Statewide!M49</f>
        <v>10885514.479999999</v>
      </c>
      <c r="N49" s="5">
        <f>Statewide!N49</f>
        <v>0</v>
      </c>
      <c r="O49" s="16">
        <f>Statewide!O49</f>
        <v>0.13150863527771489</v>
      </c>
      <c r="P49" s="3">
        <f>Statewide!P49</f>
        <v>202106</v>
      </c>
      <c r="Q49" s="16">
        <f>Statewide!Q49</f>
        <v>2.4210110773232933E-2</v>
      </c>
    </row>
    <row r="50" spans="1:17" x14ac:dyDescent="0.45">
      <c r="A50" s="3">
        <f t="shared" si="0"/>
        <v>2021</v>
      </c>
      <c r="B50" s="3">
        <f t="shared" si="2"/>
        <v>3</v>
      </c>
      <c r="C50" s="3">
        <f t="shared" si="1"/>
        <v>202103</v>
      </c>
      <c r="D50" s="4">
        <f>Statewide!D50</f>
        <v>9895239</v>
      </c>
      <c r="E50" s="4">
        <f>Statewide!E50</f>
        <v>1285560</v>
      </c>
      <c r="F50" s="4">
        <f>Statewide!F50</f>
        <v>348984</v>
      </c>
      <c r="G50" s="4">
        <f>Statewide!G50</f>
        <v>0</v>
      </c>
      <c r="H50" s="4">
        <f>Statewide!H50</f>
        <v>269028</v>
      </c>
      <c r="I50" s="5">
        <f>Statewide!I50</f>
        <v>1192343179.3200002</v>
      </c>
      <c r="J50" s="5">
        <f>Statewide!J50</f>
        <v>1707472835.04</v>
      </c>
      <c r="K50" s="5">
        <f>Statewide!K50</f>
        <v>297353622.37</v>
      </c>
      <c r="L50" s="5">
        <f>Statewide!L50</f>
        <v>10989326.999999998</v>
      </c>
      <c r="M50" s="5">
        <f>Statewide!M50</f>
        <v>10989326.999999998</v>
      </c>
      <c r="N50" s="5">
        <f>Statewide!N50</f>
        <v>0</v>
      </c>
      <c r="O50" s="16">
        <f>Statewide!O50</f>
        <v>0.12991702373232217</v>
      </c>
      <c r="P50" s="3">
        <f>Statewide!P50</f>
        <v>202109</v>
      </c>
      <c r="Q50" s="16">
        <f>Statewide!Q50</f>
        <v>2.7187620228273417E-2</v>
      </c>
    </row>
    <row r="51" spans="1:17" x14ac:dyDescent="0.45">
      <c r="A51" s="3">
        <f t="shared" si="0"/>
        <v>2021</v>
      </c>
      <c r="B51" s="3">
        <f t="shared" si="2"/>
        <v>4</v>
      </c>
      <c r="C51" s="3">
        <f t="shared" si="1"/>
        <v>202104</v>
      </c>
      <c r="D51" s="4">
        <f>Statewide!D51</f>
        <v>9911162</v>
      </c>
      <c r="E51" s="4">
        <f>Statewide!E51</f>
        <v>1289992</v>
      </c>
      <c r="F51" s="4">
        <f>Statewide!F51</f>
        <v>439115</v>
      </c>
      <c r="G51" s="4">
        <f>Statewide!G51</f>
        <v>0</v>
      </c>
      <c r="H51" s="4">
        <f>Statewide!H51</f>
        <v>276539</v>
      </c>
      <c r="I51" s="5">
        <f>Statewide!I51</f>
        <v>1437618166.0700002</v>
      </c>
      <c r="J51" s="5">
        <f>Statewide!J51</f>
        <v>1732897393.55</v>
      </c>
      <c r="K51" s="5">
        <f>Statewide!K51</f>
        <v>378165178.23000002</v>
      </c>
      <c r="L51" s="5">
        <f>Statewide!L51</f>
        <v>12023968.74</v>
      </c>
      <c r="M51" s="5">
        <f>Statewide!M51</f>
        <v>12023968.74</v>
      </c>
      <c r="N51" s="5">
        <f>Statewide!N51</f>
        <v>0</v>
      </c>
      <c r="O51" s="16">
        <f>Statewide!O51</f>
        <v>0.13015547521067661</v>
      </c>
      <c r="P51" s="3">
        <f>Statewide!P51</f>
        <v>202112</v>
      </c>
      <c r="Q51" s="16">
        <f>Statewide!Q51</f>
        <v>2.7901773777888002E-2</v>
      </c>
    </row>
    <row r="52" spans="1:17" x14ac:dyDescent="0.45">
      <c r="A52" s="3">
        <f t="shared" si="0"/>
        <v>2022</v>
      </c>
      <c r="B52" s="3">
        <f t="shared" si="2"/>
        <v>1</v>
      </c>
      <c r="C52" s="3">
        <f t="shared" si="1"/>
        <v>202201</v>
      </c>
      <c r="D52" s="4">
        <f>Statewide!D52</f>
        <v>9981858</v>
      </c>
      <c r="E52" s="4">
        <f>Statewide!E52</f>
        <v>1237766</v>
      </c>
      <c r="F52" s="4">
        <f>Statewide!F52</f>
        <v>658585</v>
      </c>
      <c r="G52" s="4">
        <f>Statewide!G52</f>
        <v>131</v>
      </c>
      <c r="H52" s="4">
        <f>Statewide!H52</f>
        <v>321966</v>
      </c>
      <c r="I52" s="5">
        <f>Statewide!I52</f>
        <v>1623971085.7500002</v>
      </c>
      <c r="J52" s="5">
        <f>Statewide!J52</f>
        <v>1816272598.6600001</v>
      </c>
      <c r="K52" s="5">
        <f>Statewide!K52</f>
        <v>767291470.48999989</v>
      </c>
      <c r="L52" s="5">
        <f>Statewide!L52</f>
        <v>10229780.030000001</v>
      </c>
      <c r="M52" s="5">
        <f>Statewide!M52</f>
        <v>10229780.030000001</v>
      </c>
      <c r="N52" s="5">
        <f>Statewide!N52</f>
        <v>899510.39</v>
      </c>
      <c r="O52" s="16">
        <f>Statewide!O52</f>
        <v>0.12400156363674979</v>
      </c>
      <c r="P52" s="3">
        <f>Statewide!P52</f>
        <v>202203</v>
      </c>
      <c r="Q52" s="16">
        <f>Statewide!Q52</f>
        <v>3.2255117233685349E-2</v>
      </c>
    </row>
    <row r="53" spans="1:17" x14ac:dyDescent="0.45">
      <c r="A53" s="3">
        <f t="shared" si="0"/>
        <v>2022</v>
      </c>
      <c r="B53" s="3">
        <f t="shared" si="2"/>
        <v>2</v>
      </c>
      <c r="C53" s="3">
        <f t="shared" si="1"/>
        <v>202202</v>
      </c>
      <c r="D53" s="4">
        <f>Statewide!D53</f>
        <v>9930117</v>
      </c>
      <c r="E53" s="4">
        <f>Statewide!E53</f>
        <v>1321155</v>
      </c>
      <c r="F53" s="4">
        <f>Statewide!F53</f>
        <v>484024</v>
      </c>
      <c r="G53" s="4">
        <f>Statewide!G53</f>
        <v>11746</v>
      </c>
      <c r="H53" s="4">
        <f>Statewide!H53</f>
        <v>343018</v>
      </c>
      <c r="I53" s="5">
        <f>Statewide!I53</f>
        <v>1169274939.2000003</v>
      </c>
      <c r="J53" s="5">
        <f>Statewide!J53</f>
        <v>1945732584.1699998</v>
      </c>
      <c r="K53" s="5">
        <f>Statewide!K53</f>
        <v>387551026.73000002</v>
      </c>
      <c r="L53" s="5">
        <f>Statewide!L53</f>
        <v>18962404.82</v>
      </c>
      <c r="M53" s="5">
        <f>Statewide!M53</f>
        <v>18962404.82</v>
      </c>
      <c r="N53" s="5">
        <f>Statewide!N53</f>
        <v>31090527.550000001</v>
      </c>
      <c r="O53" s="16">
        <f>Statewide!O53</f>
        <v>0.13304526019179835</v>
      </c>
      <c r="P53" s="3">
        <f>Statewide!P53</f>
        <v>202206</v>
      </c>
      <c r="Q53" s="16">
        <f>Statewide!Q53</f>
        <v>3.4543198232206127E-2</v>
      </c>
    </row>
    <row r="54" spans="1:17" x14ac:dyDescent="0.45">
      <c r="A54" s="3">
        <f t="shared" si="0"/>
        <v>2022</v>
      </c>
      <c r="B54" s="3">
        <f t="shared" si="2"/>
        <v>3</v>
      </c>
      <c r="C54" s="3">
        <f t="shared" si="1"/>
        <v>202203</v>
      </c>
      <c r="D54" s="4">
        <f>Statewide!D54</f>
        <v>9988821</v>
      </c>
      <c r="E54" s="4">
        <f>Statewide!E54</f>
        <v>1312977</v>
      </c>
      <c r="F54" s="4">
        <f>Statewide!F54</f>
        <v>505408</v>
      </c>
      <c r="G54" s="4">
        <f>Statewide!G54</f>
        <v>14573</v>
      </c>
      <c r="H54" s="4">
        <f>Statewide!H54</f>
        <v>358283</v>
      </c>
      <c r="I54" s="5">
        <f>Statewide!I54</f>
        <v>1410988406.99</v>
      </c>
      <c r="J54" s="5">
        <f>Statewide!J54</f>
        <v>1478539878.4399998</v>
      </c>
      <c r="K54" s="5">
        <f>Statewide!K54</f>
        <v>386712556.25</v>
      </c>
      <c r="L54" s="5">
        <f>Statewide!L54</f>
        <v>-16014671.360000005</v>
      </c>
      <c r="M54" s="5">
        <f>Statewide!M54</f>
        <v>-16014671.360000005</v>
      </c>
      <c r="N54" s="5">
        <f>Statewide!N54</f>
        <v>36388707.93</v>
      </c>
      <c r="O54" s="16">
        <f>Statewide!O54</f>
        <v>0.13144464196525296</v>
      </c>
      <c r="P54" s="3">
        <f>Statewide!P54</f>
        <v>202209</v>
      </c>
      <c r="Q54" s="16">
        <f>Statewide!Q54</f>
        <v>3.5868397281320789E-2</v>
      </c>
    </row>
    <row r="55" spans="1:17" x14ac:dyDescent="0.45">
      <c r="A55" s="3">
        <f t="shared" si="0"/>
        <v>2022</v>
      </c>
      <c r="B55" s="3">
        <f t="shared" si="2"/>
        <v>4</v>
      </c>
      <c r="C55" s="3">
        <f t="shared" si="1"/>
        <v>202204</v>
      </c>
      <c r="D55" s="4">
        <f>Statewide!D55</f>
        <v>9980661</v>
      </c>
      <c r="E55" s="4">
        <f>Statewide!E55</f>
        <v>1362135</v>
      </c>
      <c r="F55" s="4">
        <f>Statewide!F55</f>
        <v>470744</v>
      </c>
      <c r="G55" s="4">
        <f>Statewide!G55</f>
        <v>4535</v>
      </c>
      <c r="H55" s="4">
        <f>Statewide!H55</f>
        <v>359925</v>
      </c>
      <c r="I55" s="5">
        <f>Statewide!I55</f>
        <v>1662909087.1300001</v>
      </c>
      <c r="J55" s="5">
        <f>Statewide!J55</f>
        <v>1550561784.6100001</v>
      </c>
      <c r="K55" s="5">
        <f>Statewide!K55</f>
        <v>353480170.27999997</v>
      </c>
      <c r="L55" s="5">
        <f>Statewide!L55</f>
        <v>22401154.280000001</v>
      </c>
      <c r="M55" s="5">
        <f>Statewide!M55</f>
        <v>22401154.280000001</v>
      </c>
      <c r="N55" s="5">
        <f>Statewide!N55</f>
        <v>14276603.43</v>
      </c>
      <c r="O55" s="16">
        <f>Statewide!O55</f>
        <v>0.13647743370904994</v>
      </c>
      <c r="P55" s="3">
        <f>Statewide!P55</f>
        <v>202212</v>
      </c>
      <c r="Q55" s="16">
        <f>Statewide!Q55</f>
        <v>3.6062240767420116E-2</v>
      </c>
    </row>
    <row r="56" spans="1:17" x14ac:dyDescent="0.45">
      <c r="A56" s="3">
        <f t="shared" si="0"/>
        <v>2023</v>
      </c>
      <c r="B56" s="3">
        <f t="shared" si="2"/>
        <v>1</v>
      </c>
      <c r="C56" s="3">
        <f t="shared" si="1"/>
        <v>202301</v>
      </c>
      <c r="D56" s="4">
        <f>Statewide!D56</f>
        <v>10053700</v>
      </c>
      <c r="E56" s="4">
        <f>Statewide!E56</f>
        <v>1326611</v>
      </c>
      <c r="F56" s="4">
        <f>Statewide!F56</f>
        <v>548764</v>
      </c>
      <c r="G56" s="4">
        <f>Statewide!G56</f>
        <v>2165</v>
      </c>
      <c r="H56" s="4">
        <f>Statewide!H56</f>
        <v>402293</v>
      </c>
      <c r="I56" s="5">
        <f>Statewide!I56</f>
        <v>1642740610.9800003</v>
      </c>
      <c r="J56" s="5">
        <f>Statewide!J56</f>
        <v>1218912099.4299998</v>
      </c>
      <c r="K56" s="5">
        <f>Statewide!K56</f>
        <v>364447585.53999996</v>
      </c>
      <c r="L56" s="5">
        <f>Statewide!L56</f>
        <v>24397716.049999997</v>
      </c>
      <c r="M56" s="5">
        <f>Statewide!M56</f>
        <v>24397716.049999997</v>
      </c>
      <c r="N56" s="5">
        <f>Statewide!N56</f>
        <v>6422035.6299999999</v>
      </c>
      <c r="O56" s="16">
        <f>Statewide!O56</f>
        <v>0.13195251499447963</v>
      </c>
      <c r="P56" s="3">
        <f>Statewide!P56</f>
        <v>202303</v>
      </c>
      <c r="Q56" s="16">
        <f>Statewide!Q56</f>
        <v>4.0014422550901659E-2</v>
      </c>
    </row>
    <row r="57" spans="1:17" x14ac:dyDescent="0.45">
      <c r="A57" s="3">
        <f t="shared" si="0"/>
        <v>2023</v>
      </c>
      <c r="B57" s="3">
        <f t="shared" si="2"/>
        <v>2</v>
      </c>
      <c r="C57" s="3">
        <f t="shared" si="1"/>
        <v>202302</v>
      </c>
      <c r="D57" s="4">
        <f>Statewide!D57</f>
        <v>10036704</v>
      </c>
      <c r="E57" s="4">
        <f>Statewide!E57</f>
        <v>1388011</v>
      </c>
      <c r="F57" s="4">
        <f>Statewide!F57</f>
        <v>489204</v>
      </c>
      <c r="G57" s="4">
        <f>Statewide!G57</f>
        <v>31319</v>
      </c>
      <c r="H57" s="4">
        <f>Statewide!H57</f>
        <v>409925</v>
      </c>
      <c r="I57" s="5">
        <f>Statewide!I57</f>
        <v>1079595125.76</v>
      </c>
      <c r="J57" s="5">
        <f>Statewide!J57</f>
        <v>1422426262.1100001</v>
      </c>
      <c r="K57" s="5">
        <f>Statewide!K57</f>
        <v>333514129.81999999</v>
      </c>
      <c r="L57" s="5">
        <f>Statewide!L57</f>
        <v>22326198.240000002</v>
      </c>
      <c r="M57" s="5">
        <f>Statewide!M57</f>
        <v>22326198.240000002</v>
      </c>
      <c r="N57" s="5">
        <f>Statewide!N57</f>
        <v>56494774.440000005</v>
      </c>
      <c r="O57" s="16">
        <f>Statewide!O57</f>
        <v>0.13829350751003516</v>
      </c>
      <c r="P57" s="3">
        <f>Statewide!P57</f>
        <v>202306</v>
      </c>
      <c r="Q57" s="16">
        <f>Statewide!Q57</f>
        <v>4.0842591352699055E-2</v>
      </c>
    </row>
    <row r="58" spans="1:17" x14ac:dyDescent="0.45">
      <c r="A58" s="3">
        <f t="shared" si="0"/>
        <v>2023</v>
      </c>
      <c r="B58" s="3">
        <f t="shared" si="2"/>
        <v>3</v>
      </c>
      <c r="C58" s="3">
        <f t="shared" si="1"/>
        <v>202303</v>
      </c>
      <c r="D58" s="4">
        <f>Statewide!D58</f>
        <v>10054219</v>
      </c>
      <c r="E58" s="4">
        <f>Statewide!E58</f>
        <v>1351031</v>
      </c>
      <c r="F58" s="4">
        <f>Statewide!F58</f>
        <v>514620</v>
      </c>
      <c r="G58" s="4">
        <f>Statewide!G58</f>
        <v>29550</v>
      </c>
      <c r="H58" s="4">
        <f>Statewide!H58</f>
        <v>402589</v>
      </c>
      <c r="I58" s="5">
        <f>Statewide!I58</f>
        <v>1263932316.9299998</v>
      </c>
      <c r="J58" s="5">
        <f>Statewide!J58</f>
        <v>1411568148.0200002</v>
      </c>
      <c r="K58" s="5">
        <f>Statewide!K58</f>
        <v>368843340.25</v>
      </c>
      <c r="L58" s="5">
        <f>Statewide!L58</f>
        <v>25841805.160000004</v>
      </c>
      <c r="M58" s="5">
        <f>Statewide!M58</f>
        <v>25841805.160000004</v>
      </c>
      <c r="N58" s="5">
        <f>Statewide!N58</f>
        <v>52849246.619999997</v>
      </c>
      <c r="O58" s="16">
        <f>Statewide!O58</f>
        <v>0.13437453471025448</v>
      </c>
      <c r="P58" s="3">
        <f>Statewide!P58</f>
        <v>202309</v>
      </c>
      <c r="Q58" s="16">
        <f>Statewide!Q58</f>
        <v>4.0041797378791925E-2</v>
      </c>
    </row>
    <row r="59" spans="1:17" x14ac:dyDescent="0.45">
      <c r="A59" s="3">
        <f t="shared" si="0"/>
        <v>2023</v>
      </c>
      <c r="B59" s="3">
        <f t="shared" si="2"/>
        <v>4</v>
      </c>
      <c r="C59" s="3">
        <f t="shared" si="1"/>
        <v>202304</v>
      </c>
      <c r="D59" s="4">
        <f>Statewide!D59</f>
        <v>9959980</v>
      </c>
      <c r="E59" s="4">
        <f>Statewide!E59</f>
        <v>1412496</v>
      </c>
      <c r="F59" s="4">
        <f>Statewide!F59</f>
        <v>298780</v>
      </c>
      <c r="G59" s="4">
        <f>Statewide!G59</f>
        <v>815</v>
      </c>
      <c r="H59" s="4">
        <f>Statewide!H59</f>
        <v>400957</v>
      </c>
      <c r="I59" s="5">
        <f>Statewide!I59</f>
        <v>1623227697.48</v>
      </c>
      <c r="J59" s="5">
        <f>Statewide!J59</f>
        <v>1525769722.4399998</v>
      </c>
      <c r="K59" s="5">
        <f>Statewide!K59</f>
        <v>217835714.97999999</v>
      </c>
      <c r="L59" s="5">
        <f>Statewide!L59</f>
        <v>16350111.720000001</v>
      </c>
      <c r="M59" s="5">
        <f>Statewide!M59</f>
        <v>16350111.720000001</v>
      </c>
      <c r="N59" s="5">
        <f>Statewide!N59</f>
        <v>1373744.75</v>
      </c>
      <c r="O59" s="16">
        <f>Statewide!O59</f>
        <v>0.14181715224327759</v>
      </c>
      <c r="P59" s="3">
        <f>Statewide!P59</f>
        <v>202312</v>
      </c>
      <c r="Q59" s="16">
        <f>Statewide!Q59</f>
        <v>4.0256807744593864E-2</v>
      </c>
    </row>
    <row r="60" spans="1:17" x14ac:dyDescent="0.45">
      <c r="A60" s="3">
        <f t="shared" si="0"/>
        <v>2024</v>
      </c>
      <c r="B60" s="3">
        <f t="shared" si="2"/>
        <v>1</v>
      </c>
      <c r="C60" s="3">
        <f t="shared" si="1"/>
        <v>202401</v>
      </c>
      <c r="D60" s="4">
        <f>Statewide!D60</f>
        <v>10070178</v>
      </c>
      <c r="E60" s="4">
        <f>Statewide!E60</f>
        <v>1372729</v>
      </c>
      <c r="F60" s="4">
        <f>Statewide!F60</f>
        <v>646198</v>
      </c>
      <c r="G60" s="4">
        <f>Statewide!G60</f>
        <v>3963</v>
      </c>
      <c r="H60" s="4">
        <f>Statewide!H60</f>
        <v>389786</v>
      </c>
      <c r="I60" s="5">
        <f>Statewide!I60</f>
        <v>1651664471.4900002</v>
      </c>
      <c r="J60" s="5">
        <f>Statewide!J60</f>
        <v>1667640920.55</v>
      </c>
      <c r="K60" s="5">
        <f>Statewide!K60</f>
        <v>768871308.31999993</v>
      </c>
      <c r="L60" s="5">
        <f>Statewide!L60</f>
        <v>29282423.02</v>
      </c>
      <c r="M60" s="5">
        <f>Statewide!M60</f>
        <v>29282423.02</v>
      </c>
      <c r="N60" s="5">
        <f>Statewide!N60</f>
        <v>7166414.3599999994</v>
      </c>
      <c r="O60" s="16">
        <f>Statewide!O60</f>
        <v>0.13631625975231024</v>
      </c>
      <c r="P60" s="3">
        <f>Statewide!P60</f>
        <v>202403</v>
      </c>
      <c r="Q60" s="16">
        <f>Statewide!Q60</f>
        <v>3.8706962280110641E-2</v>
      </c>
    </row>
    <row r="61" spans="1:17" x14ac:dyDescent="0.45">
      <c r="A61" s="3">
        <f t="shared" si="0"/>
        <v>2024</v>
      </c>
      <c r="B61" s="3">
        <f t="shared" si="2"/>
        <v>2</v>
      </c>
      <c r="C61" s="3">
        <f t="shared" si="1"/>
        <v>202402</v>
      </c>
      <c r="D61" s="4">
        <f>Statewide!D61</f>
        <v>10091744</v>
      </c>
      <c r="E61" s="4">
        <f>Statewide!E61</f>
        <v>1401387</v>
      </c>
      <c r="F61" s="4">
        <f>Statewide!F61</f>
        <v>684528</v>
      </c>
      <c r="G61" s="4">
        <f>Statewide!G61</f>
        <v>24291</v>
      </c>
      <c r="H61" s="4">
        <f>Statewide!H61</f>
        <v>444386</v>
      </c>
      <c r="I61" s="5">
        <f>Statewide!I61</f>
        <v>1215429024.5900002</v>
      </c>
      <c r="J61" s="5">
        <f>Statewide!J61</f>
        <v>1864294293.2300003</v>
      </c>
      <c r="K61" s="5">
        <f>Statewide!K61</f>
        <v>716183156.29999995</v>
      </c>
      <c r="L61" s="5">
        <f>Statewide!L61</f>
        <v>20473153.760000002</v>
      </c>
      <c r="M61" s="5">
        <f>Statewide!M61</f>
        <v>20473153.760000002</v>
      </c>
      <c r="N61" s="5">
        <f>Statewide!N61</f>
        <v>44067689.259999998</v>
      </c>
      <c r="O61" s="16">
        <f>Statewide!O61</f>
        <v>0.13886469969908075</v>
      </c>
      <c r="P61" s="3">
        <f>Statewide!P61</f>
        <v>202406</v>
      </c>
      <c r="Q61" s="16">
        <f>Statewide!Q61</f>
        <v>4.4034608884252313E-2</v>
      </c>
    </row>
    <row r="62" spans="1:17" x14ac:dyDescent="0.45">
      <c r="A62" s="3">
        <f t="shared" si="0"/>
        <v>2024</v>
      </c>
      <c r="B62" s="3">
        <f t="shared" si="2"/>
        <v>3</v>
      </c>
      <c r="C62" s="3">
        <f t="shared" si="1"/>
        <v>202403</v>
      </c>
      <c r="D62" s="4">
        <f>Statewide!D62</f>
        <v>10127588</v>
      </c>
      <c r="E62" s="4">
        <f>Statewide!E62</f>
        <v>1382880</v>
      </c>
      <c r="F62" s="4">
        <f>Statewide!F62</f>
        <v>546295</v>
      </c>
      <c r="G62" s="4">
        <f>Statewide!G62</f>
        <v>34859</v>
      </c>
      <c r="H62" s="4">
        <f>Statewide!H62</f>
        <v>467700</v>
      </c>
      <c r="I62" s="5">
        <f>Statewide!I62</f>
        <v>1199225183.1499999</v>
      </c>
      <c r="J62" s="5">
        <f>Statewide!J62</f>
        <v>1844405704.6800003</v>
      </c>
      <c r="K62" s="5">
        <f>Statewide!K62</f>
        <v>433940753.78000009</v>
      </c>
      <c r="L62" s="5">
        <f>Statewide!L62</f>
        <v>29842143.059999995</v>
      </c>
      <c r="M62" s="5">
        <f>Statewide!M62</f>
        <v>29842143.059999995</v>
      </c>
      <c r="N62" s="5">
        <f>Statewide!N62</f>
        <v>94035105.120000005</v>
      </c>
      <c r="O62" s="16">
        <f>Statewide!O62</f>
        <v>0.13654583895000469</v>
      </c>
      <c r="P62" s="3">
        <f>Statewide!P62</f>
        <v>202409</v>
      </c>
      <c r="Q62" s="16">
        <f>Statewide!Q62</f>
        <v>4.6180788554984663E-2</v>
      </c>
    </row>
    <row r="63" spans="1:17" x14ac:dyDescent="0.45">
      <c r="A63" s="3">
        <f t="shared" si="0"/>
        <v>2024</v>
      </c>
      <c r="B63" s="3">
        <f t="shared" si="2"/>
        <v>4</v>
      </c>
      <c r="C63" s="3">
        <f t="shared" si="1"/>
        <v>202404</v>
      </c>
      <c r="D63" s="4">
        <f>Statewide!D63</f>
        <v>10109528</v>
      </c>
      <c r="E63" s="4">
        <f>Statewide!E63</f>
        <v>1383480</v>
      </c>
      <c r="F63" s="4">
        <f>Statewide!F63</f>
        <v>462130</v>
      </c>
      <c r="G63" s="4">
        <f>Statewide!G63</f>
        <v>8937</v>
      </c>
      <c r="H63" s="4">
        <f>Statewide!H63</f>
        <v>454124</v>
      </c>
      <c r="I63" s="5">
        <f>Statewide!I63</f>
        <v>1814235665.9000001</v>
      </c>
      <c r="J63" s="5">
        <f>Statewide!J63</f>
        <v>1857532007.4100001</v>
      </c>
      <c r="K63" s="5">
        <f>Statewide!K63</f>
        <v>378298664.82000005</v>
      </c>
      <c r="L63" s="5">
        <f>Statewide!L63</f>
        <v>46346758.310000002</v>
      </c>
      <c r="M63" s="5">
        <f>Statewide!M63</f>
        <v>46346758.310000002</v>
      </c>
      <c r="N63" s="5">
        <f>Statewide!N63</f>
        <v>28923356.270000003</v>
      </c>
      <c r="O63" s="16">
        <f>Statewide!O63</f>
        <v>0.13684911896974813</v>
      </c>
      <c r="P63" s="3">
        <f>Statewide!P63</f>
        <v>202412</v>
      </c>
      <c r="Q63" s="16">
        <f>Statewide!Q63</f>
        <v>4.4920395887918803E-2</v>
      </c>
    </row>
    <row r="64" spans="1:17" x14ac:dyDescent="0.45">
      <c r="A64" s="3">
        <f t="shared" si="0"/>
        <v>2025</v>
      </c>
      <c r="B64" s="3">
        <f t="shared" si="2"/>
        <v>1</v>
      </c>
      <c r="C64" s="3">
        <f t="shared" si="1"/>
        <v>202501</v>
      </c>
      <c r="D64" s="4">
        <f>Statewide!D64</f>
        <v>10185012</v>
      </c>
      <c r="E64" s="4">
        <f>Statewide!E64</f>
        <v>1241779</v>
      </c>
      <c r="F64" s="4">
        <f>Statewide!F64</f>
        <v>471107</v>
      </c>
      <c r="G64" s="4">
        <f>Statewide!G64</f>
        <v>21330</v>
      </c>
      <c r="H64" s="4">
        <f>Statewide!H64</f>
        <v>458553</v>
      </c>
      <c r="I64" s="5">
        <f>Statewide!I64</f>
        <v>1889026620.2599998</v>
      </c>
      <c r="J64" s="5">
        <f>Statewide!J64</f>
        <v>1797499972.0300002</v>
      </c>
      <c r="K64" s="5">
        <f>Statewide!K64</f>
        <v>481869802.69000006</v>
      </c>
      <c r="L64" s="5">
        <f>Statewide!L64</f>
        <v>34283211.120000005</v>
      </c>
      <c r="M64" s="5">
        <f>Statewide!M64</f>
        <v>34283211.120000005</v>
      </c>
      <c r="N64" s="5">
        <f>Statewide!N64</f>
        <v>91389476.429999992</v>
      </c>
      <c r="O64" s="16">
        <f>Statewide!O64</f>
        <v>0.12192219312063649</v>
      </c>
      <c r="P64" s="3">
        <f>Statewide!P64</f>
        <v>202503</v>
      </c>
      <c r="Q64" s="16">
        <f>Statewide!Q64</f>
        <v>4.5022332816102718E-2</v>
      </c>
    </row>
    <row r="65" spans="1:17" x14ac:dyDescent="0.45">
      <c r="A65" s="3">
        <f t="shared" si="0"/>
        <v>2025</v>
      </c>
      <c r="B65" s="3">
        <f t="shared" si="2"/>
        <v>2</v>
      </c>
      <c r="C65" s="3">
        <f t="shared" si="1"/>
        <v>202502</v>
      </c>
      <c r="D65" s="4">
        <f>Statewide!D65</f>
        <v>10162937</v>
      </c>
      <c r="E65" s="4">
        <f>Statewide!E65</f>
        <v>1266339</v>
      </c>
      <c r="F65" s="4">
        <f>Statewide!F65</f>
        <v>430898</v>
      </c>
      <c r="G65" s="4">
        <f>Statewide!G65</f>
        <v>42048</v>
      </c>
      <c r="H65" s="4">
        <f>Statewide!H65</f>
        <v>503409</v>
      </c>
      <c r="I65" s="5">
        <f>Statewide!I65</f>
        <v>1404013426.3500001</v>
      </c>
      <c r="J65" s="5">
        <f>Statewide!J65</f>
        <v>1910713517.6600001</v>
      </c>
      <c r="K65" s="5">
        <f>Statewide!K65</f>
        <v>447911506.28999996</v>
      </c>
      <c r="L65" s="5">
        <f>Statewide!L65</f>
        <v>39397324.440000005</v>
      </c>
      <c r="M65" s="5">
        <f>Statewide!M65</f>
        <v>39397324.440000005</v>
      </c>
      <c r="N65" s="5">
        <f>Statewide!N65</f>
        <v>102075099.25999999</v>
      </c>
      <c r="O65" s="16">
        <f>Statewide!O65</f>
        <v>0.12460364558001294</v>
      </c>
      <c r="P65" s="3">
        <f>Statewide!P65</f>
        <v>202506</v>
      </c>
      <c r="Q65" s="16">
        <f>Statewide!Q65</f>
        <v>4.9533810944611782E-2</v>
      </c>
    </row>
    <row r="66" spans="1:17" x14ac:dyDescent="0.45">
      <c r="A66" s="3">
        <f t="shared" si="0"/>
        <v>2025</v>
      </c>
      <c r="B66" s="3">
        <f t="shared" si="2"/>
        <v>3</v>
      </c>
      <c r="C66" s="3">
        <f t="shared" si="1"/>
        <v>202503</v>
      </c>
      <c r="D66" s="4">
        <f>Statewide!D66</f>
        <v>10195364</v>
      </c>
      <c r="E66" s="4">
        <f>Statewide!E66</f>
        <v>1224792</v>
      </c>
      <c r="F66" s="4">
        <f>Statewide!F66</f>
        <v>444855</v>
      </c>
      <c r="G66" s="4">
        <f>Statewide!G66</f>
        <v>53593</v>
      </c>
      <c r="H66" s="4">
        <f>Statewide!H66</f>
        <v>514953</v>
      </c>
      <c r="I66" s="5">
        <f>Statewide!I66</f>
        <v>1472738674.6299999</v>
      </c>
      <c r="J66" s="5">
        <f>Statewide!J66</f>
        <v>1795591427.25</v>
      </c>
      <c r="K66" s="5">
        <f>Statewide!K66</f>
        <v>439901187.54000002</v>
      </c>
      <c r="L66" s="5">
        <f>Statewide!L66</f>
        <v>59460014.709999993</v>
      </c>
      <c r="M66" s="5">
        <f>Statewide!M66</f>
        <v>59460014.709999993</v>
      </c>
      <c r="N66" s="5">
        <f>Statewide!N66</f>
        <v>118865849.75</v>
      </c>
      <c r="O66" s="16">
        <f>Statewide!O66</f>
        <v>0.12013224834346277</v>
      </c>
      <c r="P66" s="3">
        <f>Statewide!P66</f>
        <v>202509</v>
      </c>
      <c r="Q66" s="16">
        <f>Statewide!Q66</f>
        <v>5.050854486411667E-2</v>
      </c>
    </row>
    <row r="67" spans="1:17" x14ac:dyDescent="0.45">
      <c r="A67" s="3">
        <f t="shared" si="0"/>
        <v>2025</v>
      </c>
      <c r="B67" s="3">
        <f t="shared" si="2"/>
        <v>4</v>
      </c>
      <c r="C67" s="3">
        <f t="shared" si="1"/>
        <v>202504</v>
      </c>
      <c r="D67" s="4">
        <f>Statewide!D67</f>
        <v>10215948</v>
      </c>
      <c r="E67" s="4">
        <f>Statewide!E67</f>
        <v>1288281</v>
      </c>
      <c r="F67" s="4">
        <f>Statewide!F67</f>
        <v>432428</v>
      </c>
      <c r="G67" s="4">
        <f>Statewide!G67</f>
        <v>11663</v>
      </c>
      <c r="H67" s="4">
        <f>Statewide!H67</f>
        <v>491390</v>
      </c>
      <c r="I67" s="5">
        <f>Statewide!I67</f>
        <v>2087394738.7099998</v>
      </c>
      <c r="J67" s="5">
        <f>Statewide!J67</f>
        <v>1845166428.3199997</v>
      </c>
      <c r="K67" s="5">
        <f>Statewide!K67</f>
        <v>454832641.05000001</v>
      </c>
      <c r="L67" s="5">
        <f>Statewide!L67</f>
        <v>57519157.339999996</v>
      </c>
      <c r="M67" s="5">
        <f>Statewide!M67</f>
        <v>57519157.339999996</v>
      </c>
      <c r="N67" s="5">
        <f>Statewide!N67</f>
        <v>22163196.039999999</v>
      </c>
      <c r="O67" s="16">
        <f>Statewide!O67</f>
        <v>0.12610489011886122</v>
      </c>
      <c r="P67" s="3">
        <f>Statewide!P67</f>
        <v>202512</v>
      </c>
      <c r="Q67" s="16">
        <f>Statewide!Q67</f>
        <v>4.8100283987349973E-2</v>
      </c>
    </row>
  </sheetData>
  <mergeCells count="1">
    <mergeCell ref="S3:T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359EB-F51E-4289-9E41-A55E140BC81B}">
  <dimension ref="B1:S68"/>
  <sheetViews>
    <sheetView showGridLines="0" topLeftCell="A31" zoomScale="64" zoomScaleNormal="64" workbookViewId="0">
      <selection activeCell="U4" sqref="U4"/>
    </sheetView>
  </sheetViews>
  <sheetFormatPr defaultRowHeight="14.25" x14ac:dyDescent="0.45"/>
  <cols>
    <col min="1" max="1" width="4" customWidth="1"/>
    <col min="2" max="2" width="5.33203125" bestFit="1" customWidth="1"/>
    <col min="3" max="3" width="3.796875" bestFit="1" customWidth="1"/>
    <col min="4" max="4" width="10.59765625" bestFit="1" customWidth="1"/>
    <col min="5" max="5" width="12.06640625" customWidth="1"/>
    <col min="6" max="6" width="10.796875" customWidth="1"/>
    <col min="7" max="8" width="11.9296875" customWidth="1"/>
    <col min="9" max="9" width="15.73046875" customWidth="1"/>
    <col min="10" max="10" width="6.9296875" customWidth="1"/>
    <col min="11" max="11" width="3.6640625" customWidth="1"/>
    <col min="12" max="12" width="11.9296875" customWidth="1"/>
    <col min="13" max="13" width="25.73046875" customWidth="1"/>
    <col min="14" max="14" width="0" hidden="1" customWidth="1"/>
    <col min="15" max="15" width="4.19921875" bestFit="1" customWidth="1"/>
  </cols>
  <sheetData>
    <row r="1" spans="2:19" x14ac:dyDescent="0.45">
      <c r="C1" s="7" t="s">
        <v>133</v>
      </c>
    </row>
    <row r="2" spans="2:19" ht="15.75" customHeight="1" x14ac:dyDescent="0.45"/>
    <row r="3" spans="2:19" ht="58.9" customHeight="1" x14ac:dyDescent="0.45">
      <c r="B3" s="13" t="s">
        <v>1</v>
      </c>
      <c r="C3" s="14" t="s">
        <v>134</v>
      </c>
      <c r="D3" s="12" t="s">
        <v>4</v>
      </c>
      <c r="E3" s="11" t="s">
        <v>78</v>
      </c>
      <c r="F3" s="11" t="s">
        <v>79</v>
      </c>
      <c r="G3" s="11" t="s">
        <v>32</v>
      </c>
      <c r="H3" s="12" t="s">
        <v>9</v>
      </c>
      <c r="I3" s="12" t="s">
        <v>11</v>
      </c>
      <c r="J3" s="14"/>
      <c r="L3" s="11" t="s">
        <v>78</v>
      </c>
      <c r="M3" s="21"/>
    </row>
    <row r="4" spans="2:19" x14ac:dyDescent="0.45">
      <c r="B4" s="3">
        <f>ROUND(J4/100,0)</f>
        <v>2010</v>
      </c>
      <c r="C4" s="3">
        <v>1</v>
      </c>
      <c r="D4" s="4">
        <f t="shared" ref="D4:D68" si="0">SUMIFS(Customers,Quarter,$J4)</f>
        <v>8284156</v>
      </c>
      <c r="E4" s="4">
        <f t="shared" ref="E4:E68" si="1">SUMIFS(Arrears_Greater_than_60_days,Quarter,$J4)</f>
        <v>883874</v>
      </c>
      <c r="F4" s="4">
        <f t="shared" ref="F4:F68" si="2">SUMIFS(Final_Termination_Notices,Quarter,$J4)</f>
        <v>580011</v>
      </c>
      <c r="G4" s="4">
        <f t="shared" ref="G4:G68" si="3">SUMIFS(Accounts_Terminated,Quarter,$J4)</f>
        <v>18355</v>
      </c>
      <c r="H4" s="4">
        <f t="shared" ref="H4:H68" si="4">SUMIFS(Residential_Active_Payment_Arrangements,Quarter,$J4)</f>
        <v>402523</v>
      </c>
      <c r="I4" s="5">
        <f t="shared" ref="I4:I68" si="5">SUMIFS(Sales,Quarter,$J4)</f>
        <v>1104123945.0999999</v>
      </c>
      <c r="J4" s="3">
        <v>201003</v>
      </c>
      <c r="L4" s="4">
        <f>_xlfn.STDEV.P(E4:E43)</f>
        <v>64332.72387111788</v>
      </c>
      <c r="M4" s="7" t="s">
        <v>85</v>
      </c>
    </row>
    <row r="5" spans="2:19" x14ac:dyDescent="0.45">
      <c r="B5" s="3">
        <f t="shared" ref="B5:B64" si="6">ROUND(J5/100,0)</f>
        <v>2010</v>
      </c>
      <c r="C5" s="3">
        <v>2</v>
      </c>
      <c r="D5" s="4">
        <f t="shared" si="0"/>
        <v>8260880</v>
      </c>
      <c r="E5" s="4">
        <f t="shared" si="1"/>
        <v>918622</v>
      </c>
      <c r="F5" s="4">
        <f t="shared" si="2"/>
        <v>555886</v>
      </c>
      <c r="G5" s="4">
        <f t="shared" si="3"/>
        <v>41783</v>
      </c>
      <c r="H5" s="4">
        <f t="shared" si="4"/>
        <v>434649</v>
      </c>
      <c r="I5" s="5">
        <f t="shared" si="5"/>
        <v>732055632.30999994</v>
      </c>
      <c r="J5" s="3">
        <v>201006</v>
      </c>
      <c r="M5" s="7"/>
    </row>
    <row r="6" spans="2:19" x14ac:dyDescent="0.45">
      <c r="B6" s="3">
        <f t="shared" si="6"/>
        <v>2010</v>
      </c>
      <c r="C6" s="3">
        <v>3</v>
      </c>
      <c r="D6" s="4">
        <f t="shared" si="0"/>
        <v>8271714</v>
      </c>
      <c r="E6" s="4">
        <f t="shared" si="1"/>
        <v>910474</v>
      </c>
      <c r="F6" s="4">
        <f t="shared" si="2"/>
        <v>626237</v>
      </c>
      <c r="G6" s="4">
        <f t="shared" si="3"/>
        <v>33192</v>
      </c>
      <c r="H6" s="4">
        <f t="shared" si="4"/>
        <v>451130</v>
      </c>
      <c r="I6" s="5">
        <f t="shared" si="5"/>
        <v>769481947.41000009</v>
      </c>
      <c r="J6" s="3">
        <v>201009</v>
      </c>
      <c r="L6" s="4">
        <f>AVERAGE(E40:E43)</f>
        <v>1040663.75</v>
      </c>
      <c r="M6" s="18" t="s">
        <v>88</v>
      </c>
      <c r="N6">
        <f>B6</f>
        <v>2010</v>
      </c>
    </row>
    <row r="7" spans="2:19" x14ac:dyDescent="0.45">
      <c r="B7" s="3">
        <f t="shared" si="6"/>
        <v>2010</v>
      </c>
      <c r="C7" s="3">
        <v>4</v>
      </c>
      <c r="D7" s="4">
        <f t="shared" si="0"/>
        <v>8265363</v>
      </c>
      <c r="E7" s="4">
        <f t="shared" si="1"/>
        <v>967417</v>
      </c>
      <c r="F7" s="4">
        <f t="shared" si="2"/>
        <v>564845</v>
      </c>
      <c r="G7" s="4">
        <f t="shared" si="3"/>
        <v>5907</v>
      </c>
      <c r="H7" s="4">
        <f t="shared" si="4"/>
        <v>442381</v>
      </c>
      <c r="I7" s="5">
        <f t="shared" si="5"/>
        <v>1030456443.35</v>
      </c>
      <c r="J7" s="3">
        <v>201012</v>
      </c>
      <c r="L7" s="4">
        <f>AVERAGE(E65:E68)</f>
        <v>1255297.75</v>
      </c>
      <c r="M7" s="18" t="s">
        <v>136</v>
      </c>
    </row>
    <row r="8" spans="2:19" x14ac:dyDescent="0.45">
      <c r="B8" s="3">
        <f t="shared" si="6"/>
        <v>2011</v>
      </c>
      <c r="C8" s="3">
        <f>C4</f>
        <v>1</v>
      </c>
      <c r="D8" s="4">
        <f t="shared" si="0"/>
        <v>8301369</v>
      </c>
      <c r="E8" s="4">
        <f t="shared" si="1"/>
        <v>909213</v>
      </c>
      <c r="F8" s="4">
        <f t="shared" si="2"/>
        <v>659874</v>
      </c>
      <c r="G8" s="4">
        <f t="shared" si="3"/>
        <v>17200</v>
      </c>
      <c r="H8" s="4">
        <f t="shared" si="4"/>
        <v>442623</v>
      </c>
      <c r="I8" s="5">
        <f t="shared" si="5"/>
        <v>1114823083.3699999</v>
      </c>
      <c r="J8" s="3">
        <v>201103</v>
      </c>
      <c r="L8" s="4">
        <f>L7-L6</f>
        <v>214634</v>
      </c>
      <c r="M8" s="7" t="s">
        <v>137</v>
      </c>
    </row>
    <row r="9" spans="2:19" x14ac:dyDescent="0.45">
      <c r="B9" s="3">
        <f t="shared" si="6"/>
        <v>2011</v>
      </c>
      <c r="C9" s="3">
        <f t="shared" ref="C9:C68" si="7">C5</f>
        <v>2</v>
      </c>
      <c r="D9" s="4">
        <f t="shared" si="0"/>
        <v>8304794</v>
      </c>
      <c r="E9" s="4">
        <f t="shared" si="1"/>
        <v>954651</v>
      </c>
      <c r="F9" s="4">
        <f t="shared" si="2"/>
        <v>616252</v>
      </c>
      <c r="G9" s="4">
        <f t="shared" si="3"/>
        <v>31498</v>
      </c>
      <c r="H9" s="4">
        <f t="shared" si="4"/>
        <v>458767</v>
      </c>
      <c r="I9" s="5">
        <f t="shared" si="5"/>
        <v>743434624.56999993</v>
      </c>
      <c r="J9" s="3">
        <v>201106</v>
      </c>
      <c r="L9" s="4">
        <f>L4*2</f>
        <v>128665.44774223576</v>
      </c>
      <c r="M9" s="7" t="s">
        <v>90</v>
      </c>
    </row>
    <row r="10" spans="2:19" x14ac:dyDescent="0.45">
      <c r="B10" s="3">
        <f t="shared" si="6"/>
        <v>2011</v>
      </c>
      <c r="C10" s="3">
        <f t="shared" si="7"/>
        <v>3</v>
      </c>
      <c r="D10" s="4">
        <f t="shared" si="0"/>
        <v>8303149</v>
      </c>
      <c r="E10" s="4">
        <f t="shared" si="1"/>
        <v>958796</v>
      </c>
      <c r="F10" s="4">
        <f t="shared" si="2"/>
        <v>650311</v>
      </c>
      <c r="G10" s="4">
        <f t="shared" si="3"/>
        <v>25438</v>
      </c>
      <c r="H10" s="4">
        <f t="shared" si="4"/>
        <v>453960</v>
      </c>
      <c r="I10" s="5">
        <f t="shared" si="5"/>
        <v>773308046.1500001</v>
      </c>
      <c r="J10" s="3">
        <v>201109</v>
      </c>
      <c r="L10" s="7" t="s">
        <v>118</v>
      </c>
      <c r="N10">
        <f>B10</f>
        <v>2011</v>
      </c>
    </row>
    <row r="11" spans="2:19" x14ac:dyDescent="0.45">
      <c r="B11" s="3">
        <f t="shared" si="6"/>
        <v>2011</v>
      </c>
      <c r="C11" s="3">
        <f t="shared" si="7"/>
        <v>4</v>
      </c>
      <c r="D11" s="4">
        <f t="shared" si="0"/>
        <v>8275533</v>
      </c>
      <c r="E11" s="4">
        <f t="shared" si="1"/>
        <v>978563</v>
      </c>
      <c r="F11" s="4">
        <f t="shared" si="2"/>
        <v>578020</v>
      </c>
      <c r="G11" s="4">
        <f t="shared" si="3"/>
        <v>8360</v>
      </c>
      <c r="H11" s="4">
        <f t="shared" si="4"/>
        <v>438576</v>
      </c>
      <c r="I11" s="5">
        <f t="shared" si="5"/>
        <v>893731864.27999997</v>
      </c>
      <c r="J11" s="3">
        <v>201112</v>
      </c>
    </row>
    <row r="12" spans="2:19" x14ac:dyDescent="0.45">
      <c r="B12" s="3">
        <f t="shared" si="6"/>
        <v>2012</v>
      </c>
      <c r="C12" s="3">
        <f t="shared" si="7"/>
        <v>1</v>
      </c>
      <c r="D12" s="4">
        <f t="shared" si="0"/>
        <v>8288848</v>
      </c>
      <c r="E12" s="4">
        <f t="shared" si="1"/>
        <v>908317</v>
      </c>
      <c r="F12" s="4">
        <f t="shared" si="2"/>
        <v>593885</v>
      </c>
      <c r="G12" s="4">
        <f t="shared" si="3"/>
        <v>16470</v>
      </c>
      <c r="H12" s="4">
        <f t="shared" si="4"/>
        <v>418197</v>
      </c>
      <c r="I12" s="5">
        <f t="shared" si="5"/>
        <v>924408564.62</v>
      </c>
      <c r="J12" s="3">
        <v>201203</v>
      </c>
      <c r="S12" s="15"/>
    </row>
    <row r="13" spans="2:19" x14ac:dyDescent="0.45">
      <c r="B13" s="3">
        <f t="shared" si="6"/>
        <v>2012</v>
      </c>
      <c r="C13" s="3">
        <f t="shared" si="7"/>
        <v>2</v>
      </c>
      <c r="D13" s="4">
        <f t="shared" si="0"/>
        <v>8283316</v>
      </c>
      <c r="E13" s="4">
        <f t="shared" si="1"/>
        <v>917058</v>
      </c>
      <c r="F13" s="4">
        <f t="shared" si="2"/>
        <v>545265</v>
      </c>
      <c r="G13" s="4">
        <f t="shared" si="3"/>
        <v>29151</v>
      </c>
      <c r="H13" s="4">
        <f t="shared" si="4"/>
        <v>401842</v>
      </c>
      <c r="I13" s="5">
        <f t="shared" si="5"/>
        <v>696121606.08999991</v>
      </c>
      <c r="J13" s="3">
        <v>201206</v>
      </c>
      <c r="O13" s="15">
        <f>L8/L6</f>
        <v>0.20624721481842717</v>
      </c>
      <c r="P13" t="s">
        <v>169</v>
      </c>
      <c r="S13" s="15"/>
    </row>
    <row r="14" spans="2:19" x14ac:dyDescent="0.45">
      <c r="B14" s="3">
        <f t="shared" si="6"/>
        <v>2012</v>
      </c>
      <c r="C14" s="3">
        <f t="shared" si="7"/>
        <v>3</v>
      </c>
      <c r="D14" s="4">
        <f t="shared" si="0"/>
        <v>8290961</v>
      </c>
      <c r="E14" s="4">
        <f t="shared" si="1"/>
        <v>899261</v>
      </c>
      <c r="F14" s="4">
        <f t="shared" si="2"/>
        <v>573208</v>
      </c>
      <c r="G14" s="4">
        <f t="shared" si="3"/>
        <v>28558</v>
      </c>
      <c r="H14" s="4">
        <f t="shared" si="4"/>
        <v>382478</v>
      </c>
      <c r="I14" s="5">
        <f t="shared" si="5"/>
        <v>793046329.08999991</v>
      </c>
      <c r="J14" s="3">
        <v>201209</v>
      </c>
    </row>
    <row r="15" spans="2:19" x14ac:dyDescent="0.45">
      <c r="B15" s="3">
        <f t="shared" si="6"/>
        <v>2012</v>
      </c>
      <c r="C15" s="3">
        <f t="shared" si="7"/>
        <v>4</v>
      </c>
      <c r="D15" s="4">
        <f t="shared" si="0"/>
        <v>8261950</v>
      </c>
      <c r="E15" s="4">
        <f t="shared" si="1"/>
        <v>1051070</v>
      </c>
      <c r="F15" s="4">
        <f t="shared" si="2"/>
        <v>466085</v>
      </c>
      <c r="G15" s="4">
        <f t="shared" si="3"/>
        <v>5610</v>
      </c>
      <c r="H15" s="4">
        <f t="shared" si="4"/>
        <v>378549</v>
      </c>
      <c r="I15" s="5">
        <f t="shared" si="5"/>
        <v>905789374.28999996</v>
      </c>
      <c r="J15" s="3">
        <v>201212</v>
      </c>
    </row>
    <row r="16" spans="2:19" x14ac:dyDescent="0.45">
      <c r="B16" s="3">
        <f t="shared" si="6"/>
        <v>2013</v>
      </c>
      <c r="C16" s="3">
        <f t="shared" si="7"/>
        <v>1</v>
      </c>
      <c r="D16" s="4">
        <f t="shared" si="0"/>
        <v>8285370</v>
      </c>
      <c r="E16" s="4">
        <f t="shared" si="1"/>
        <v>945730</v>
      </c>
      <c r="F16" s="4">
        <f t="shared" si="2"/>
        <v>564221</v>
      </c>
      <c r="G16" s="4">
        <f t="shared" si="3"/>
        <v>12707</v>
      </c>
      <c r="H16" s="4">
        <f t="shared" si="4"/>
        <v>407695</v>
      </c>
      <c r="I16" s="5">
        <f t="shared" si="5"/>
        <v>1018723385.91</v>
      </c>
      <c r="J16" s="3">
        <v>201303</v>
      </c>
    </row>
    <row r="17" spans="2:14" x14ac:dyDescent="0.45">
      <c r="B17" s="3">
        <f t="shared" si="6"/>
        <v>2013</v>
      </c>
      <c r="C17" s="3">
        <f t="shared" si="7"/>
        <v>2</v>
      </c>
      <c r="D17" s="4">
        <f t="shared" si="0"/>
        <v>8310777</v>
      </c>
      <c r="E17" s="4">
        <f t="shared" si="1"/>
        <v>1000328</v>
      </c>
      <c r="F17" s="4">
        <f t="shared" si="2"/>
        <v>548657</v>
      </c>
      <c r="G17" s="4">
        <f t="shared" si="3"/>
        <v>29324</v>
      </c>
      <c r="H17" s="4">
        <f t="shared" si="4"/>
        <v>436706</v>
      </c>
      <c r="I17" s="5">
        <f t="shared" si="5"/>
        <v>734423058.38</v>
      </c>
      <c r="J17" s="3">
        <v>201306</v>
      </c>
    </row>
    <row r="18" spans="2:14" x14ac:dyDescent="0.45">
      <c r="B18" s="3">
        <f t="shared" si="6"/>
        <v>2013</v>
      </c>
      <c r="C18" s="3">
        <f t="shared" si="7"/>
        <v>3</v>
      </c>
      <c r="D18" s="4">
        <f t="shared" si="0"/>
        <v>8312047</v>
      </c>
      <c r="E18" s="4">
        <f t="shared" si="1"/>
        <v>967611</v>
      </c>
      <c r="F18" s="4">
        <f t="shared" si="2"/>
        <v>605921</v>
      </c>
      <c r="G18" s="4">
        <f t="shared" si="3"/>
        <v>28116</v>
      </c>
      <c r="H18" s="4">
        <f t="shared" si="4"/>
        <v>439798</v>
      </c>
      <c r="I18" s="5">
        <f t="shared" si="5"/>
        <v>772838775.26999998</v>
      </c>
      <c r="J18" s="3">
        <v>201309</v>
      </c>
      <c r="N18">
        <f>B18</f>
        <v>2013</v>
      </c>
    </row>
    <row r="19" spans="2:14" x14ac:dyDescent="0.45">
      <c r="B19" s="3">
        <f t="shared" si="6"/>
        <v>2013</v>
      </c>
      <c r="C19" s="3">
        <f t="shared" si="7"/>
        <v>4</v>
      </c>
      <c r="D19" s="4">
        <f t="shared" si="0"/>
        <v>8275235</v>
      </c>
      <c r="E19" s="4">
        <f t="shared" si="1"/>
        <v>990961</v>
      </c>
      <c r="F19" s="4">
        <f t="shared" si="2"/>
        <v>597270</v>
      </c>
      <c r="G19" s="4">
        <f t="shared" si="3"/>
        <v>5671</v>
      </c>
      <c r="H19" s="4">
        <f t="shared" si="4"/>
        <v>418395</v>
      </c>
      <c r="I19" s="5">
        <f t="shared" si="5"/>
        <v>1024151191.5599999</v>
      </c>
      <c r="J19" s="3">
        <v>201312</v>
      </c>
    </row>
    <row r="20" spans="2:14" x14ac:dyDescent="0.45">
      <c r="B20" s="3">
        <f t="shared" si="6"/>
        <v>2014</v>
      </c>
      <c r="C20" s="3">
        <f t="shared" ref="C20:C27" si="8">C16</f>
        <v>1</v>
      </c>
      <c r="D20" s="4">
        <f t="shared" si="0"/>
        <v>9370899</v>
      </c>
      <c r="E20" s="4">
        <f t="shared" si="1"/>
        <v>1068047</v>
      </c>
      <c r="F20" s="4">
        <f t="shared" si="2"/>
        <v>615449</v>
      </c>
      <c r="G20" s="4">
        <f t="shared" si="3"/>
        <v>12245</v>
      </c>
      <c r="H20" s="4">
        <f t="shared" si="4"/>
        <v>462364</v>
      </c>
      <c r="I20" s="5">
        <f t="shared" si="5"/>
        <v>1466148779.5999999</v>
      </c>
      <c r="J20" s="3">
        <v>201403</v>
      </c>
    </row>
    <row r="21" spans="2:14" x14ac:dyDescent="0.45">
      <c r="B21" s="3">
        <f t="shared" si="6"/>
        <v>2014</v>
      </c>
      <c r="C21" s="3">
        <f t="shared" si="8"/>
        <v>2</v>
      </c>
      <c r="D21" s="4">
        <f t="shared" si="0"/>
        <v>9375544</v>
      </c>
      <c r="E21" s="4">
        <f t="shared" si="1"/>
        <v>1174551</v>
      </c>
      <c r="F21" s="4">
        <f t="shared" si="2"/>
        <v>587996</v>
      </c>
      <c r="G21" s="4">
        <f t="shared" si="3"/>
        <v>40699</v>
      </c>
      <c r="H21" s="4">
        <f t="shared" si="4"/>
        <v>512686</v>
      </c>
      <c r="I21" s="5">
        <f t="shared" si="5"/>
        <v>891113096.3900001</v>
      </c>
      <c r="J21" s="3">
        <v>201406</v>
      </c>
    </row>
    <row r="22" spans="2:14" x14ac:dyDescent="0.45">
      <c r="B22" s="3">
        <f t="shared" si="6"/>
        <v>2014</v>
      </c>
      <c r="C22" s="3">
        <f t="shared" si="8"/>
        <v>3</v>
      </c>
      <c r="D22" s="4">
        <f t="shared" si="0"/>
        <v>9331341</v>
      </c>
      <c r="E22" s="4">
        <f t="shared" si="1"/>
        <v>1124110</v>
      </c>
      <c r="F22" s="4">
        <f t="shared" si="2"/>
        <v>610031</v>
      </c>
      <c r="G22" s="4">
        <f t="shared" si="3"/>
        <v>32948</v>
      </c>
      <c r="H22" s="4">
        <f t="shared" si="4"/>
        <v>509493</v>
      </c>
      <c r="I22" s="5">
        <f t="shared" si="5"/>
        <v>950795368</v>
      </c>
      <c r="J22" s="3">
        <v>201409</v>
      </c>
      <c r="N22">
        <f>B22</f>
        <v>2014</v>
      </c>
    </row>
    <row r="23" spans="2:14" x14ac:dyDescent="0.45">
      <c r="B23" s="3">
        <f t="shared" si="6"/>
        <v>2014</v>
      </c>
      <c r="C23" s="3">
        <f t="shared" si="8"/>
        <v>4</v>
      </c>
      <c r="D23" s="4">
        <f t="shared" si="0"/>
        <v>9394656</v>
      </c>
      <c r="E23" s="4">
        <f t="shared" si="1"/>
        <v>1094422</v>
      </c>
      <c r="F23" s="4">
        <f t="shared" si="2"/>
        <v>582662</v>
      </c>
      <c r="G23" s="4">
        <f t="shared" si="3"/>
        <v>8997</v>
      </c>
      <c r="H23" s="4">
        <f t="shared" si="4"/>
        <v>448704</v>
      </c>
      <c r="I23" s="5">
        <f t="shared" si="5"/>
        <v>1126101554.1299999</v>
      </c>
      <c r="J23" s="3">
        <v>201412</v>
      </c>
    </row>
    <row r="24" spans="2:14" x14ac:dyDescent="0.45">
      <c r="B24" s="3">
        <f t="shared" si="6"/>
        <v>2015</v>
      </c>
      <c r="C24" s="3">
        <f t="shared" si="8"/>
        <v>1</v>
      </c>
      <c r="D24" s="4">
        <f t="shared" si="0"/>
        <v>9429328</v>
      </c>
      <c r="E24" s="4">
        <f t="shared" si="1"/>
        <v>1015960</v>
      </c>
      <c r="F24" s="4">
        <f t="shared" si="2"/>
        <v>588301</v>
      </c>
      <c r="G24" s="4">
        <f t="shared" si="3"/>
        <v>12095</v>
      </c>
      <c r="H24" s="4">
        <f t="shared" si="4"/>
        <v>417228</v>
      </c>
      <c r="I24" s="5">
        <f t="shared" si="5"/>
        <v>1321012992.5500002</v>
      </c>
      <c r="J24" s="3">
        <v>201503</v>
      </c>
    </row>
    <row r="25" spans="2:14" x14ac:dyDescent="0.45">
      <c r="B25" s="3">
        <f t="shared" si="6"/>
        <v>2015</v>
      </c>
      <c r="C25" s="3">
        <f t="shared" si="8"/>
        <v>2</v>
      </c>
      <c r="D25" s="4">
        <f t="shared" si="0"/>
        <v>9553682</v>
      </c>
      <c r="E25" s="4">
        <f t="shared" si="1"/>
        <v>1086924</v>
      </c>
      <c r="F25" s="4">
        <f t="shared" si="2"/>
        <v>545263</v>
      </c>
      <c r="G25" s="4">
        <f t="shared" si="3"/>
        <v>39563</v>
      </c>
      <c r="H25" s="4">
        <f t="shared" si="4"/>
        <v>426509</v>
      </c>
      <c r="I25" s="5">
        <f t="shared" si="5"/>
        <v>820653634.11000001</v>
      </c>
      <c r="J25" s="3">
        <v>201506</v>
      </c>
    </row>
    <row r="26" spans="2:14" x14ac:dyDescent="0.45">
      <c r="B26" s="3">
        <f t="shared" si="6"/>
        <v>2015</v>
      </c>
      <c r="C26" s="3">
        <f t="shared" si="8"/>
        <v>3</v>
      </c>
      <c r="D26" s="4">
        <f t="shared" si="0"/>
        <v>9461076</v>
      </c>
      <c r="E26" s="4">
        <f t="shared" si="1"/>
        <v>1037652</v>
      </c>
      <c r="F26" s="4">
        <f t="shared" si="2"/>
        <v>573308</v>
      </c>
      <c r="G26" s="4">
        <f t="shared" si="3"/>
        <v>27992</v>
      </c>
      <c r="H26" s="4">
        <f t="shared" si="4"/>
        <v>418341</v>
      </c>
      <c r="I26" s="5">
        <f t="shared" si="5"/>
        <v>1015247804.2199999</v>
      </c>
      <c r="J26" s="3">
        <v>201509</v>
      </c>
      <c r="N26">
        <f>B26</f>
        <v>2015</v>
      </c>
    </row>
    <row r="27" spans="2:14" x14ac:dyDescent="0.45">
      <c r="B27" s="3">
        <f t="shared" si="6"/>
        <v>2015</v>
      </c>
      <c r="C27" s="3">
        <f t="shared" si="8"/>
        <v>4</v>
      </c>
      <c r="D27" s="4">
        <f t="shared" si="0"/>
        <v>9441195</v>
      </c>
      <c r="E27" s="4">
        <f t="shared" si="1"/>
        <v>1064225</v>
      </c>
      <c r="F27" s="4">
        <f t="shared" si="2"/>
        <v>545103</v>
      </c>
      <c r="G27" s="4">
        <f t="shared" si="3"/>
        <v>8735</v>
      </c>
      <c r="H27" s="4">
        <f t="shared" si="4"/>
        <v>403891</v>
      </c>
      <c r="I27" s="5">
        <f t="shared" si="5"/>
        <v>997612139.44000006</v>
      </c>
      <c r="J27" s="3">
        <v>201512</v>
      </c>
    </row>
    <row r="28" spans="2:14" x14ac:dyDescent="0.45">
      <c r="B28" s="3">
        <f t="shared" si="6"/>
        <v>2016</v>
      </c>
      <c r="C28" s="3">
        <f t="shared" si="7"/>
        <v>1</v>
      </c>
      <c r="D28" s="4">
        <f t="shared" si="0"/>
        <v>9469318</v>
      </c>
      <c r="E28" s="4">
        <f t="shared" si="1"/>
        <v>985715</v>
      </c>
      <c r="F28" s="4">
        <f t="shared" si="2"/>
        <v>554698</v>
      </c>
      <c r="G28" s="4">
        <f t="shared" si="3"/>
        <v>17321</v>
      </c>
      <c r="H28" s="4">
        <f t="shared" si="4"/>
        <v>379136</v>
      </c>
      <c r="I28" s="5">
        <f t="shared" si="5"/>
        <v>1035516587.8000001</v>
      </c>
      <c r="J28" s="3">
        <v>201603</v>
      </c>
    </row>
    <row r="29" spans="2:14" x14ac:dyDescent="0.45">
      <c r="B29" s="3">
        <f t="shared" si="6"/>
        <v>2016</v>
      </c>
      <c r="C29" s="3">
        <f t="shared" si="7"/>
        <v>2</v>
      </c>
      <c r="D29" s="4">
        <f t="shared" si="0"/>
        <v>9498004</v>
      </c>
      <c r="E29" s="4">
        <f t="shared" si="1"/>
        <v>1033334</v>
      </c>
      <c r="F29" s="4">
        <f t="shared" si="2"/>
        <v>526673</v>
      </c>
      <c r="G29" s="4">
        <f t="shared" si="3"/>
        <v>35107</v>
      </c>
      <c r="H29" s="4">
        <f t="shared" si="4"/>
        <v>373290</v>
      </c>
      <c r="I29" s="5">
        <f t="shared" si="5"/>
        <v>826631297.19999993</v>
      </c>
      <c r="J29" s="3">
        <v>201606</v>
      </c>
    </row>
    <row r="30" spans="2:14" x14ac:dyDescent="0.45">
      <c r="B30" s="3">
        <f t="shared" si="6"/>
        <v>2016</v>
      </c>
      <c r="C30" s="3">
        <f t="shared" si="7"/>
        <v>3</v>
      </c>
      <c r="D30" s="4">
        <f t="shared" si="0"/>
        <v>9515762</v>
      </c>
      <c r="E30" s="4">
        <f t="shared" si="1"/>
        <v>997656</v>
      </c>
      <c r="F30" s="4">
        <f t="shared" si="2"/>
        <v>589632</v>
      </c>
      <c r="G30" s="4">
        <f t="shared" si="3"/>
        <v>29619</v>
      </c>
      <c r="H30" s="4">
        <f t="shared" si="4"/>
        <v>381831</v>
      </c>
      <c r="I30" s="5">
        <f t="shared" si="5"/>
        <v>958773904.29000008</v>
      </c>
      <c r="J30" s="3">
        <v>201609</v>
      </c>
      <c r="N30">
        <f>B30</f>
        <v>2016</v>
      </c>
    </row>
    <row r="31" spans="2:14" x14ac:dyDescent="0.45">
      <c r="B31" s="3">
        <f t="shared" si="6"/>
        <v>2016</v>
      </c>
      <c r="C31" s="3">
        <f t="shared" si="7"/>
        <v>4</v>
      </c>
      <c r="D31" s="4">
        <f t="shared" si="0"/>
        <v>9515313</v>
      </c>
      <c r="E31" s="4">
        <f t="shared" si="1"/>
        <v>1059982</v>
      </c>
      <c r="F31" s="4">
        <f t="shared" si="2"/>
        <v>506790</v>
      </c>
      <c r="G31" s="4">
        <f t="shared" si="3"/>
        <v>7276</v>
      </c>
      <c r="H31" s="4">
        <f t="shared" si="4"/>
        <v>384923</v>
      </c>
      <c r="I31" s="5">
        <f t="shared" si="5"/>
        <v>1029789693.4</v>
      </c>
      <c r="J31" s="3">
        <v>201612</v>
      </c>
    </row>
    <row r="32" spans="2:14" x14ac:dyDescent="0.45">
      <c r="B32" s="3">
        <f t="shared" si="6"/>
        <v>2017</v>
      </c>
      <c r="C32" s="3">
        <f t="shared" si="7"/>
        <v>1</v>
      </c>
      <c r="D32" s="4">
        <f t="shared" si="0"/>
        <v>9557068</v>
      </c>
      <c r="E32" s="4">
        <f t="shared" si="1"/>
        <v>991256</v>
      </c>
      <c r="F32" s="4">
        <f t="shared" si="2"/>
        <v>568169</v>
      </c>
      <c r="G32" s="4">
        <f t="shared" si="3"/>
        <v>10473</v>
      </c>
      <c r="H32" s="4">
        <f t="shared" si="4"/>
        <v>397352</v>
      </c>
      <c r="I32" s="5">
        <f t="shared" si="5"/>
        <v>1144696104.3099999</v>
      </c>
      <c r="J32" s="3">
        <v>201703</v>
      </c>
    </row>
    <row r="33" spans="2:14" x14ac:dyDescent="0.45">
      <c r="B33" s="3">
        <f t="shared" si="6"/>
        <v>2017</v>
      </c>
      <c r="C33" s="3">
        <f t="shared" si="7"/>
        <v>2</v>
      </c>
      <c r="D33" s="4">
        <f t="shared" si="0"/>
        <v>9575342</v>
      </c>
      <c r="E33" s="4">
        <f t="shared" si="1"/>
        <v>1030479</v>
      </c>
      <c r="F33" s="4">
        <f t="shared" si="2"/>
        <v>552293</v>
      </c>
      <c r="G33" s="4">
        <f t="shared" si="3"/>
        <v>29327</v>
      </c>
      <c r="H33" s="4">
        <f t="shared" si="4"/>
        <v>404882</v>
      </c>
      <c r="I33" s="5">
        <f t="shared" si="5"/>
        <v>868173972.96999991</v>
      </c>
      <c r="J33" s="3">
        <v>201706</v>
      </c>
    </row>
    <row r="34" spans="2:14" x14ac:dyDescent="0.45">
      <c r="B34" s="3">
        <f t="shared" si="6"/>
        <v>2017</v>
      </c>
      <c r="C34" s="3">
        <f t="shared" si="7"/>
        <v>3</v>
      </c>
      <c r="D34" s="4">
        <f t="shared" si="0"/>
        <v>9582696</v>
      </c>
      <c r="E34" s="4">
        <f t="shared" si="1"/>
        <v>1020621</v>
      </c>
      <c r="F34" s="4">
        <f t="shared" si="2"/>
        <v>562691</v>
      </c>
      <c r="G34" s="4">
        <f t="shared" si="3"/>
        <v>25832</v>
      </c>
      <c r="H34" s="4">
        <f t="shared" si="4"/>
        <v>388064</v>
      </c>
      <c r="I34" s="5">
        <f t="shared" si="5"/>
        <v>932643606.55999994</v>
      </c>
      <c r="J34" s="3">
        <v>201709</v>
      </c>
      <c r="N34">
        <f>B34</f>
        <v>2017</v>
      </c>
    </row>
    <row r="35" spans="2:14" x14ac:dyDescent="0.45">
      <c r="B35" s="3">
        <f t="shared" si="6"/>
        <v>2017</v>
      </c>
      <c r="C35" s="3">
        <f t="shared" si="7"/>
        <v>4</v>
      </c>
      <c r="D35" s="4">
        <f t="shared" si="0"/>
        <v>8748022</v>
      </c>
      <c r="E35" s="4">
        <f t="shared" si="1"/>
        <v>1036611</v>
      </c>
      <c r="F35" s="4">
        <f t="shared" si="2"/>
        <v>524516</v>
      </c>
      <c r="G35" s="4">
        <f t="shared" si="3"/>
        <v>4954</v>
      </c>
      <c r="H35" s="4">
        <f t="shared" si="4"/>
        <v>361556</v>
      </c>
      <c r="I35" s="5">
        <f t="shared" si="5"/>
        <v>1108517346.3600001</v>
      </c>
      <c r="J35" s="3">
        <v>201712</v>
      </c>
    </row>
    <row r="36" spans="2:14" x14ac:dyDescent="0.45">
      <c r="B36" s="3">
        <f t="shared" si="6"/>
        <v>2018</v>
      </c>
      <c r="C36" s="3">
        <f t="shared" si="7"/>
        <v>1</v>
      </c>
      <c r="D36" s="4">
        <f t="shared" si="0"/>
        <v>9626437</v>
      </c>
      <c r="E36" s="4">
        <f t="shared" si="1"/>
        <v>992341</v>
      </c>
      <c r="F36" s="4">
        <f t="shared" si="2"/>
        <v>615355</v>
      </c>
      <c r="G36" s="4">
        <f t="shared" si="3"/>
        <v>6205</v>
      </c>
      <c r="H36" s="4">
        <f t="shared" si="4"/>
        <v>367159</v>
      </c>
      <c r="I36" s="5">
        <f t="shared" si="5"/>
        <v>1250506428.95</v>
      </c>
      <c r="J36" s="3">
        <v>201803</v>
      </c>
    </row>
    <row r="37" spans="2:14" x14ac:dyDescent="0.45">
      <c r="B37" s="3">
        <f t="shared" si="6"/>
        <v>2018</v>
      </c>
      <c r="C37" s="3">
        <f t="shared" si="7"/>
        <v>2</v>
      </c>
      <c r="D37" s="4">
        <f t="shared" si="0"/>
        <v>9674261</v>
      </c>
      <c r="E37" s="4">
        <f t="shared" si="1"/>
        <v>1034869</v>
      </c>
      <c r="F37" s="4">
        <f t="shared" si="2"/>
        <v>564984</v>
      </c>
      <c r="G37" s="4">
        <f t="shared" si="3"/>
        <v>27214</v>
      </c>
      <c r="H37" s="4">
        <f t="shared" si="4"/>
        <v>378948</v>
      </c>
      <c r="I37" s="5">
        <f t="shared" si="5"/>
        <v>913497656.82999992</v>
      </c>
      <c r="J37" s="3">
        <v>201806</v>
      </c>
    </row>
    <row r="38" spans="2:14" x14ac:dyDescent="0.45">
      <c r="B38" s="3">
        <f t="shared" si="6"/>
        <v>2018</v>
      </c>
      <c r="C38" s="3">
        <f t="shared" si="7"/>
        <v>3</v>
      </c>
      <c r="D38" s="4">
        <f t="shared" si="0"/>
        <v>9684527</v>
      </c>
      <c r="E38" s="4">
        <f t="shared" si="1"/>
        <v>1020696</v>
      </c>
      <c r="F38" s="4">
        <f t="shared" si="2"/>
        <v>570957</v>
      </c>
      <c r="G38" s="4">
        <f t="shared" si="3"/>
        <v>22678</v>
      </c>
      <c r="H38" s="4">
        <f t="shared" si="4"/>
        <v>375385</v>
      </c>
      <c r="I38" s="5">
        <f t="shared" si="5"/>
        <v>1136824122.4400001</v>
      </c>
      <c r="J38" s="3">
        <v>201809</v>
      </c>
      <c r="N38">
        <f>B38</f>
        <v>2018</v>
      </c>
    </row>
    <row r="39" spans="2:14" x14ac:dyDescent="0.45">
      <c r="B39" s="3">
        <f t="shared" si="6"/>
        <v>2018</v>
      </c>
      <c r="C39" s="3">
        <f t="shared" si="7"/>
        <v>4</v>
      </c>
      <c r="D39" s="4">
        <f t="shared" si="0"/>
        <v>9699700</v>
      </c>
      <c r="E39" s="4">
        <f t="shared" si="1"/>
        <v>1051354</v>
      </c>
      <c r="F39" s="4">
        <f t="shared" si="2"/>
        <v>508086</v>
      </c>
      <c r="G39" s="4">
        <f t="shared" si="3"/>
        <v>4664</v>
      </c>
      <c r="H39" s="4">
        <f t="shared" si="4"/>
        <v>374159</v>
      </c>
      <c r="I39" s="5">
        <f t="shared" si="5"/>
        <v>1244882191.9299998</v>
      </c>
      <c r="J39" s="3">
        <v>201812</v>
      </c>
    </row>
    <row r="40" spans="2:14" x14ac:dyDescent="0.45">
      <c r="B40" s="3">
        <f t="shared" si="6"/>
        <v>2019</v>
      </c>
      <c r="C40" s="3">
        <f t="shared" si="7"/>
        <v>1</v>
      </c>
      <c r="D40" s="4">
        <f t="shared" si="0"/>
        <v>9729955</v>
      </c>
      <c r="E40" s="4">
        <f t="shared" si="1"/>
        <v>1008231</v>
      </c>
      <c r="F40" s="4">
        <f t="shared" si="2"/>
        <v>570719</v>
      </c>
      <c r="G40" s="4">
        <f t="shared" si="3"/>
        <v>9912</v>
      </c>
      <c r="H40" s="4">
        <f t="shared" si="4"/>
        <v>376496</v>
      </c>
      <c r="I40" s="5">
        <f t="shared" si="5"/>
        <v>1240547744.48</v>
      </c>
      <c r="J40" s="3">
        <v>201903</v>
      </c>
    </row>
    <row r="41" spans="2:14" x14ac:dyDescent="0.45">
      <c r="B41" s="3">
        <f t="shared" si="6"/>
        <v>2019</v>
      </c>
      <c r="C41" s="3">
        <f t="shared" si="7"/>
        <v>2</v>
      </c>
      <c r="D41" s="4">
        <f t="shared" si="0"/>
        <v>9751649</v>
      </c>
      <c r="E41" s="4">
        <f t="shared" si="1"/>
        <v>1068893</v>
      </c>
      <c r="F41" s="4">
        <f t="shared" si="2"/>
        <v>491619</v>
      </c>
      <c r="G41" s="4">
        <f t="shared" si="3"/>
        <v>33481</v>
      </c>
      <c r="H41" s="4">
        <f t="shared" si="4"/>
        <v>383256</v>
      </c>
      <c r="I41" s="5">
        <f t="shared" si="5"/>
        <v>838073764.17000008</v>
      </c>
      <c r="J41" s="3">
        <v>201906</v>
      </c>
    </row>
    <row r="42" spans="2:14" x14ac:dyDescent="0.45">
      <c r="B42" s="3">
        <f t="shared" si="6"/>
        <v>2019</v>
      </c>
      <c r="C42" s="3">
        <f t="shared" si="7"/>
        <v>3</v>
      </c>
      <c r="D42" s="4">
        <f t="shared" si="0"/>
        <v>9692477</v>
      </c>
      <c r="E42" s="4">
        <f t="shared" si="1"/>
        <v>1039312</v>
      </c>
      <c r="F42" s="4">
        <f t="shared" si="2"/>
        <v>550879</v>
      </c>
      <c r="G42" s="4">
        <f t="shared" si="3"/>
        <v>31613</v>
      </c>
      <c r="H42" s="4">
        <f t="shared" si="4"/>
        <v>375916</v>
      </c>
      <c r="I42" s="5">
        <f t="shared" si="5"/>
        <v>991158693.75999987</v>
      </c>
      <c r="J42" s="3">
        <v>201909</v>
      </c>
      <c r="N42">
        <f>B42</f>
        <v>2019</v>
      </c>
    </row>
    <row r="43" spans="2:14" x14ac:dyDescent="0.45">
      <c r="B43" s="3">
        <f t="shared" si="6"/>
        <v>2019</v>
      </c>
      <c r="C43" s="3">
        <f t="shared" si="7"/>
        <v>4</v>
      </c>
      <c r="D43" s="4">
        <f t="shared" si="0"/>
        <v>10037055</v>
      </c>
      <c r="E43" s="4">
        <f t="shared" si="1"/>
        <v>1046219</v>
      </c>
      <c r="F43" s="4">
        <f t="shared" si="2"/>
        <v>504843</v>
      </c>
      <c r="G43" s="4">
        <f t="shared" si="3"/>
        <v>3934</v>
      </c>
      <c r="H43" s="4">
        <f t="shared" si="4"/>
        <v>348707</v>
      </c>
      <c r="I43" s="5">
        <f t="shared" si="5"/>
        <v>1144394276</v>
      </c>
      <c r="J43" s="3">
        <v>201912</v>
      </c>
    </row>
    <row r="45" spans="2:14" x14ac:dyDescent="0.45">
      <c r="B45" s="3">
        <f t="shared" si="6"/>
        <v>2020</v>
      </c>
      <c r="C45" s="3">
        <f>C40</f>
        <v>1</v>
      </c>
      <c r="D45" s="4">
        <f t="shared" si="0"/>
        <v>9775065</v>
      </c>
      <c r="E45" s="4">
        <f t="shared" si="1"/>
        <v>1063585</v>
      </c>
      <c r="F45" s="4">
        <f t="shared" si="2"/>
        <v>455940</v>
      </c>
      <c r="G45" s="4">
        <f t="shared" si="3"/>
        <v>7349</v>
      </c>
      <c r="H45" s="4">
        <f t="shared" si="4"/>
        <v>330303</v>
      </c>
      <c r="I45" s="5">
        <f t="shared" si="5"/>
        <v>1172754335.1599998</v>
      </c>
      <c r="J45" s="3">
        <v>202003</v>
      </c>
    </row>
    <row r="46" spans="2:14" x14ac:dyDescent="0.45">
      <c r="B46" s="3">
        <f t="shared" si="6"/>
        <v>2020</v>
      </c>
      <c r="C46" s="3">
        <f>C41</f>
        <v>2</v>
      </c>
      <c r="D46" s="4">
        <f t="shared" si="0"/>
        <v>9774518</v>
      </c>
      <c r="E46" s="4">
        <f t="shared" si="1"/>
        <v>1210717</v>
      </c>
      <c r="F46" s="4">
        <f t="shared" si="2"/>
        <v>221226</v>
      </c>
      <c r="G46" s="4">
        <f t="shared" si="3"/>
        <v>0</v>
      </c>
      <c r="H46" s="4">
        <f t="shared" si="4"/>
        <v>261194</v>
      </c>
      <c r="I46" s="5">
        <f t="shared" si="5"/>
        <v>1020612819.7500001</v>
      </c>
      <c r="J46" s="3">
        <v>202006</v>
      </c>
    </row>
    <row r="47" spans="2:14" x14ac:dyDescent="0.45">
      <c r="B47" s="3">
        <f t="shared" si="6"/>
        <v>2020</v>
      </c>
      <c r="C47" s="3">
        <f>C42</f>
        <v>3</v>
      </c>
      <c r="D47" s="4">
        <f t="shared" si="0"/>
        <v>9761730</v>
      </c>
      <c r="E47" s="4">
        <f t="shared" si="1"/>
        <v>1197277</v>
      </c>
      <c r="F47" s="4">
        <f t="shared" si="2"/>
        <v>224610</v>
      </c>
      <c r="G47" s="4">
        <f t="shared" si="3"/>
        <v>0</v>
      </c>
      <c r="H47" s="4">
        <f t="shared" si="4"/>
        <v>230294</v>
      </c>
      <c r="I47" s="5">
        <f t="shared" si="5"/>
        <v>1047133008.75</v>
      </c>
      <c r="J47" s="3">
        <v>202009</v>
      </c>
      <c r="N47">
        <f>B47</f>
        <v>2020</v>
      </c>
    </row>
    <row r="48" spans="2:14" x14ac:dyDescent="0.45">
      <c r="B48" s="3">
        <f t="shared" si="6"/>
        <v>2020</v>
      </c>
      <c r="C48" s="3">
        <f>C43</f>
        <v>4</v>
      </c>
      <c r="D48" s="4">
        <f t="shared" si="0"/>
        <v>9768444</v>
      </c>
      <c r="E48" s="4">
        <f t="shared" si="1"/>
        <v>1263742</v>
      </c>
      <c r="F48" s="4">
        <f t="shared" si="2"/>
        <v>186894</v>
      </c>
      <c r="G48" s="4">
        <f t="shared" si="3"/>
        <v>0</v>
      </c>
      <c r="H48" s="4">
        <f t="shared" si="4"/>
        <v>227932</v>
      </c>
      <c r="I48" s="5">
        <f t="shared" si="5"/>
        <v>1301386859.4200001</v>
      </c>
      <c r="J48" s="3">
        <v>202012</v>
      </c>
    </row>
    <row r="49" spans="2:14" x14ac:dyDescent="0.45">
      <c r="B49" s="3">
        <f t="shared" si="6"/>
        <v>2021</v>
      </c>
      <c r="C49" s="3">
        <f t="shared" si="7"/>
        <v>1</v>
      </c>
      <c r="D49" s="4">
        <f t="shared" si="0"/>
        <v>9782933</v>
      </c>
      <c r="E49" s="4">
        <f t="shared" si="1"/>
        <v>1236492</v>
      </c>
      <c r="F49" s="4">
        <f t="shared" si="2"/>
        <v>211900</v>
      </c>
      <c r="G49" s="4">
        <f t="shared" si="3"/>
        <v>0</v>
      </c>
      <c r="H49" s="4">
        <f t="shared" si="4"/>
        <v>235004</v>
      </c>
      <c r="I49" s="5">
        <f t="shared" si="5"/>
        <v>1352857056.3700001</v>
      </c>
      <c r="J49" s="3">
        <v>202103</v>
      </c>
    </row>
    <row r="50" spans="2:14" x14ac:dyDescent="0.45">
      <c r="B50" s="3">
        <f t="shared" si="6"/>
        <v>2021</v>
      </c>
      <c r="C50" s="3">
        <f t="shared" si="7"/>
        <v>2</v>
      </c>
      <c r="D50" s="4">
        <f t="shared" si="0"/>
        <v>9836221</v>
      </c>
      <c r="E50" s="4">
        <f t="shared" si="1"/>
        <v>1293548</v>
      </c>
      <c r="F50" s="4">
        <f t="shared" si="2"/>
        <v>196076</v>
      </c>
      <c r="G50" s="4">
        <f t="shared" si="3"/>
        <v>0</v>
      </c>
      <c r="H50" s="4">
        <f t="shared" si="4"/>
        <v>238136</v>
      </c>
      <c r="I50" s="5">
        <f t="shared" si="5"/>
        <v>1100790536.74</v>
      </c>
      <c r="J50" s="3">
        <v>202106</v>
      </c>
    </row>
    <row r="51" spans="2:14" x14ac:dyDescent="0.45">
      <c r="B51" s="3">
        <f t="shared" si="6"/>
        <v>2021</v>
      </c>
      <c r="C51" s="3">
        <f t="shared" si="7"/>
        <v>3</v>
      </c>
      <c r="D51" s="4">
        <f t="shared" si="0"/>
        <v>9895239</v>
      </c>
      <c r="E51" s="4">
        <f t="shared" si="1"/>
        <v>1285560</v>
      </c>
      <c r="F51" s="4">
        <f t="shared" si="2"/>
        <v>348984</v>
      </c>
      <c r="G51" s="4">
        <f t="shared" si="3"/>
        <v>0</v>
      </c>
      <c r="H51" s="4">
        <f t="shared" si="4"/>
        <v>269028</v>
      </c>
      <c r="I51" s="5">
        <f t="shared" si="5"/>
        <v>1192343179.3200002</v>
      </c>
      <c r="J51" s="3">
        <v>202109</v>
      </c>
      <c r="N51">
        <f>B51</f>
        <v>2021</v>
      </c>
    </row>
    <row r="52" spans="2:14" x14ac:dyDescent="0.45">
      <c r="B52" s="3">
        <f t="shared" si="6"/>
        <v>2021</v>
      </c>
      <c r="C52" s="3">
        <f t="shared" si="7"/>
        <v>4</v>
      </c>
      <c r="D52" s="4">
        <f t="shared" si="0"/>
        <v>9911162</v>
      </c>
      <c r="E52" s="4">
        <f t="shared" si="1"/>
        <v>1289992</v>
      </c>
      <c r="F52" s="4">
        <f t="shared" si="2"/>
        <v>439115</v>
      </c>
      <c r="G52" s="4">
        <f t="shared" si="3"/>
        <v>0</v>
      </c>
      <c r="H52" s="4">
        <f t="shared" si="4"/>
        <v>276539</v>
      </c>
      <c r="I52" s="5">
        <f t="shared" si="5"/>
        <v>1437618166.0700002</v>
      </c>
      <c r="J52" s="3">
        <v>202112</v>
      </c>
    </row>
    <row r="53" spans="2:14" x14ac:dyDescent="0.45">
      <c r="B53" s="3">
        <f t="shared" si="6"/>
        <v>2022</v>
      </c>
      <c r="C53" s="3">
        <f t="shared" si="7"/>
        <v>1</v>
      </c>
      <c r="D53" s="4">
        <f t="shared" si="0"/>
        <v>9981858</v>
      </c>
      <c r="E53" s="4">
        <f t="shared" si="1"/>
        <v>1237766</v>
      </c>
      <c r="F53" s="4">
        <f t="shared" si="2"/>
        <v>658585</v>
      </c>
      <c r="G53" s="4">
        <f t="shared" si="3"/>
        <v>131</v>
      </c>
      <c r="H53" s="4">
        <f t="shared" si="4"/>
        <v>321966</v>
      </c>
      <c r="I53" s="5">
        <f t="shared" si="5"/>
        <v>1623971085.7500002</v>
      </c>
      <c r="J53" s="3">
        <v>202203</v>
      </c>
    </row>
    <row r="54" spans="2:14" x14ac:dyDescent="0.45">
      <c r="B54" s="3">
        <f t="shared" si="6"/>
        <v>2022</v>
      </c>
      <c r="C54" s="3">
        <f t="shared" si="7"/>
        <v>2</v>
      </c>
      <c r="D54" s="4">
        <f t="shared" si="0"/>
        <v>9930117</v>
      </c>
      <c r="E54" s="4">
        <f t="shared" si="1"/>
        <v>1321155</v>
      </c>
      <c r="F54" s="4">
        <f t="shared" si="2"/>
        <v>484024</v>
      </c>
      <c r="G54" s="4">
        <f t="shared" si="3"/>
        <v>11746</v>
      </c>
      <c r="H54" s="4">
        <f t="shared" si="4"/>
        <v>343018</v>
      </c>
      <c r="I54" s="5">
        <f t="shared" si="5"/>
        <v>1169274939.2000003</v>
      </c>
      <c r="J54" s="3">
        <v>202206</v>
      </c>
    </row>
    <row r="55" spans="2:14" x14ac:dyDescent="0.45">
      <c r="B55" s="3">
        <f t="shared" si="6"/>
        <v>2022</v>
      </c>
      <c r="C55" s="3">
        <f t="shared" si="7"/>
        <v>3</v>
      </c>
      <c r="D55" s="4">
        <f t="shared" si="0"/>
        <v>9988821</v>
      </c>
      <c r="E55" s="4">
        <f t="shared" si="1"/>
        <v>1312977</v>
      </c>
      <c r="F55" s="4">
        <f t="shared" si="2"/>
        <v>505408</v>
      </c>
      <c r="G55" s="4">
        <f t="shared" si="3"/>
        <v>14573</v>
      </c>
      <c r="H55" s="4">
        <f t="shared" si="4"/>
        <v>358283</v>
      </c>
      <c r="I55" s="5">
        <f t="shared" si="5"/>
        <v>1410988406.99</v>
      </c>
      <c r="J55" s="3">
        <v>202209</v>
      </c>
      <c r="N55">
        <f>B55</f>
        <v>2022</v>
      </c>
    </row>
    <row r="56" spans="2:14" x14ac:dyDescent="0.45">
      <c r="B56" s="3">
        <f t="shared" si="6"/>
        <v>2022</v>
      </c>
      <c r="C56" s="3">
        <f t="shared" si="7"/>
        <v>4</v>
      </c>
      <c r="D56" s="4">
        <f t="shared" si="0"/>
        <v>9980661</v>
      </c>
      <c r="E56" s="4">
        <f t="shared" si="1"/>
        <v>1362135</v>
      </c>
      <c r="F56" s="4">
        <f t="shared" si="2"/>
        <v>470744</v>
      </c>
      <c r="G56" s="4">
        <f t="shared" si="3"/>
        <v>4535</v>
      </c>
      <c r="H56" s="4">
        <f t="shared" si="4"/>
        <v>359925</v>
      </c>
      <c r="I56" s="5">
        <f t="shared" si="5"/>
        <v>1662909087.1300001</v>
      </c>
      <c r="J56" s="3">
        <v>202212</v>
      </c>
    </row>
    <row r="57" spans="2:14" x14ac:dyDescent="0.45">
      <c r="B57" s="3">
        <f t="shared" si="6"/>
        <v>2023</v>
      </c>
      <c r="C57" s="3">
        <f t="shared" si="7"/>
        <v>1</v>
      </c>
      <c r="D57" s="4">
        <f t="shared" si="0"/>
        <v>10053700</v>
      </c>
      <c r="E57" s="4">
        <f t="shared" si="1"/>
        <v>1326611</v>
      </c>
      <c r="F57" s="4">
        <f t="shared" si="2"/>
        <v>548764</v>
      </c>
      <c r="G57" s="4">
        <f t="shared" si="3"/>
        <v>2165</v>
      </c>
      <c r="H57" s="4">
        <f t="shared" si="4"/>
        <v>402293</v>
      </c>
      <c r="I57" s="5">
        <f t="shared" si="5"/>
        <v>1642740610.9800003</v>
      </c>
      <c r="J57" s="3">
        <v>202303</v>
      </c>
    </row>
    <row r="58" spans="2:14" x14ac:dyDescent="0.45">
      <c r="B58" s="3">
        <f t="shared" si="6"/>
        <v>2023</v>
      </c>
      <c r="C58" s="3">
        <f t="shared" si="7"/>
        <v>2</v>
      </c>
      <c r="D58" s="4">
        <f t="shared" si="0"/>
        <v>10036704</v>
      </c>
      <c r="E58" s="4">
        <f t="shared" si="1"/>
        <v>1388011</v>
      </c>
      <c r="F58" s="4">
        <f t="shared" si="2"/>
        <v>489204</v>
      </c>
      <c r="G58" s="4">
        <f t="shared" si="3"/>
        <v>31319</v>
      </c>
      <c r="H58" s="4">
        <f t="shared" si="4"/>
        <v>409925</v>
      </c>
      <c r="I58" s="5">
        <f t="shared" si="5"/>
        <v>1079595125.76</v>
      </c>
      <c r="J58" s="3">
        <v>202306</v>
      </c>
    </row>
    <row r="59" spans="2:14" x14ac:dyDescent="0.45">
      <c r="B59" s="3">
        <f t="shared" si="6"/>
        <v>2023</v>
      </c>
      <c r="C59" s="3">
        <f t="shared" si="7"/>
        <v>3</v>
      </c>
      <c r="D59" s="4">
        <f t="shared" si="0"/>
        <v>10054219</v>
      </c>
      <c r="E59" s="4">
        <f t="shared" si="1"/>
        <v>1351031</v>
      </c>
      <c r="F59" s="4">
        <f t="shared" si="2"/>
        <v>514620</v>
      </c>
      <c r="G59" s="4">
        <f t="shared" si="3"/>
        <v>29550</v>
      </c>
      <c r="H59" s="4">
        <f t="shared" si="4"/>
        <v>402589</v>
      </c>
      <c r="I59" s="5">
        <f t="shared" si="5"/>
        <v>1263932316.9299998</v>
      </c>
      <c r="J59" s="3">
        <v>202309</v>
      </c>
      <c r="N59">
        <f>B59</f>
        <v>2023</v>
      </c>
    </row>
    <row r="60" spans="2:14" x14ac:dyDescent="0.45">
      <c r="B60" s="3">
        <f t="shared" si="6"/>
        <v>2023</v>
      </c>
      <c r="C60" s="3">
        <f t="shared" si="7"/>
        <v>4</v>
      </c>
      <c r="D60" s="4">
        <f t="shared" si="0"/>
        <v>9959980</v>
      </c>
      <c r="E60" s="4">
        <f t="shared" si="1"/>
        <v>1412496</v>
      </c>
      <c r="F60" s="4">
        <f t="shared" si="2"/>
        <v>298780</v>
      </c>
      <c r="G60" s="4">
        <f t="shared" si="3"/>
        <v>815</v>
      </c>
      <c r="H60" s="4">
        <f t="shared" si="4"/>
        <v>400957</v>
      </c>
      <c r="I60" s="5">
        <f t="shared" si="5"/>
        <v>1623227697.48</v>
      </c>
      <c r="J60" s="3">
        <v>202312</v>
      </c>
    </row>
    <row r="61" spans="2:14" x14ac:dyDescent="0.45">
      <c r="B61" s="3">
        <f t="shared" si="6"/>
        <v>2024</v>
      </c>
      <c r="C61" s="3">
        <f t="shared" si="7"/>
        <v>1</v>
      </c>
      <c r="D61" s="4">
        <f t="shared" si="0"/>
        <v>10070178</v>
      </c>
      <c r="E61" s="4">
        <f t="shared" si="1"/>
        <v>1372729</v>
      </c>
      <c r="F61" s="4">
        <f t="shared" si="2"/>
        <v>646198</v>
      </c>
      <c r="G61" s="4">
        <f t="shared" si="3"/>
        <v>3963</v>
      </c>
      <c r="H61" s="4">
        <f t="shared" si="4"/>
        <v>389786</v>
      </c>
      <c r="I61" s="5">
        <f t="shared" si="5"/>
        <v>1651664471.4900002</v>
      </c>
      <c r="J61" s="3">
        <v>202403</v>
      </c>
    </row>
    <row r="62" spans="2:14" x14ac:dyDescent="0.45">
      <c r="B62" s="3">
        <f t="shared" si="6"/>
        <v>2024</v>
      </c>
      <c r="C62" s="3">
        <f t="shared" si="7"/>
        <v>2</v>
      </c>
      <c r="D62" s="4">
        <f t="shared" si="0"/>
        <v>10091744</v>
      </c>
      <c r="E62" s="4">
        <f t="shared" si="1"/>
        <v>1401387</v>
      </c>
      <c r="F62" s="4">
        <f t="shared" si="2"/>
        <v>684528</v>
      </c>
      <c r="G62" s="4">
        <f t="shared" si="3"/>
        <v>24291</v>
      </c>
      <c r="H62" s="4">
        <f t="shared" si="4"/>
        <v>444386</v>
      </c>
      <c r="I62" s="5">
        <f t="shared" si="5"/>
        <v>1215429024.5900002</v>
      </c>
      <c r="J62" s="3">
        <v>202406</v>
      </c>
    </row>
    <row r="63" spans="2:14" x14ac:dyDescent="0.45">
      <c r="B63" s="3">
        <f t="shared" si="6"/>
        <v>2024</v>
      </c>
      <c r="C63" s="3">
        <f t="shared" si="7"/>
        <v>3</v>
      </c>
      <c r="D63" s="4">
        <f t="shared" si="0"/>
        <v>10127588</v>
      </c>
      <c r="E63" s="4">
        <f t="shared" si="1"/>
        <v>1382880</v>
      </c>
      <c r="F63" s="4">
        <f t="shared" si="2"/>
        <v>546295</v>
      </c>
      <c r="G63" s="4">
        <f t="shared" si="3"/>
        <v>34859</v>
      </c>
      <c r="H63" s="4">
        <f t="shared" si="4"/>
        <v>467700</v>
      </c>
      <c r="I63" s="5">
        <f t="shared" si="5"/>
        <v>1199225183.1499999</v>
      </c>
      <c r="J63" s="3">
        <v>202409</v>
      </c>
      <c r="N63">
        <f>B63</f>
        <v>2024</v>
      </c>
    </row>
    <row r="64" spans="2:14" x14ac:dyDescent="0.45">
      <c r="B64" s="3">
        <f t="shared" si="6"/>
        <v>2024</v>
      </c>
      <c r="C64" s="3">
        <f t="shared" si="7"/>
        <v>4</v>
      </c>
      <c r="D64" s="4">
        <f t="shared" si="0"/>
        <v>10109528</v>
      </c>
      <c r="E64" s="4">
        <f t="shared" si="1"/>
        <v>1383480</v>
      </c>
      <c r="F64" s="4">
        <f t="shared" si="2"/>
        <v>462130</v>
      </c>
      <c r="G64" s="4">
        <f t="shared" si="3"/>
        <v>8937</v>
      </c>
      <c r="H64" s="4">
        <f t="shared" si="4"/>
        <v>454124</v>
      </c>
      <c r="I64" s="5">
        <f t="shared" si="5"/>
        <v>1814235665.9000001</v>
      </c>
      <c r="J64" s="3">
        <v>202412</v>
      </c>
    </row>
    <row r="65" spans="2:10" x14ac:dyDescent="0.45">
      <c r="B65" s="3">
        <f t="shared" ref="B65:B68" si="9">ROUND(J65/100,0)</f>
        <v>2025</v>
      </c>
      <c r="C65" s="3">
        <f t="shared" si="7"/>
        <v>1</v>
      </c>
      <c r="D65" s="4">
        <f t="shared" si="0"/>
        <v>10185012</v>
      </c>
      <c r="E65" s="4">
        <f t="shared" si="1"/>
        <v>1241779</v>
      </c>
      <c r="F65" s="4">
        <f t="shared" si="2"/>
        <v>471107</v>
      </c>
      <c r="G65" s="4">
        <f t="shared" si="3"/>
        <v>21330</v>
      </c>
      <c r="H65" s="4">
        <f t="shared" si="4"/>
        <v>458553</v>
      </c>
      <c r="I65" s="5">
        <f t="shared" si="5"/>
        <v>1889026620.2599998</v>
      </c>
      <c r="J65" s="3">
        <v>202503</v>
      </c>
    </row>
    <row r="66" spans="2:10" x14ac:dyDescent="0.45">
      <c r="B66" s="3">
        <f t="shared" si="9"/>
        <v>2025</v>
      </c>
      <c r="C66" s="3">
        <f t="shared" si="7"/>
        <v>2</v>
      </c>
      <c r="D66" s="4">
        <f t="shared" si="0"/>
        <v>10162937</v>
      </c>
      <c r="E66" s="4">
        <f t="shared" si="1"/>
        <v>1266339</v>
      </c>
      <c r="F66" s="4">
        <f t="shared" si="2"/>
        <v>430898</v>
      </c>
      <c r="G66" s="4">
        <f t="shared" si="3"/>
        <v>42048</v>
      </c>
      <c r="H66" s="4">
        <f t="shared" si="4"/>
        <v>503409</v>
      </c>
      <c r="I66" s="5">
        <f t="shared" si="5"/>
        <v>1404013426.3500001</v>
      </c>
      <c r="J66" s="3">
        <v>202506</v>
      </c>
    </row>
    <row r="67" spans="2:10" x14ac:dyDescent="0.45">
      <c r="B67" s="3">
        <f t="shared" si="9"/>
        <v>2025</v>
      </c>
      <c r="C67" s="3">
        <f t="shared" si="7"/>
        <v>3</v>
      </c>
      <c r="D67" s="4">
        <f t="shared" si="0"/>
        <v>10195364</v>
      </c>
      <c r="E67" s="4">
        <f t="shared" si="1"/>
        <v>1224792</v>
      </c>
      <c r="F67" s="4">
        <f t="shared" si="2"/>
        <v>444855</v>
      </c>
      <c r="G67" s="4">
        <f t="shared" si="3"/>
        <v>53593</v>
      </c>
      <c r="H67" s="4">
        <f t="shared" si="4"/>
        <v>514953</v>
      </c>
      <c r="I67" s="5">
        <f t="shared" si="5"/>
        <v>1472738674.6299999</v>
      </c>
      <c r="J67" s="3">
        <v>202509</v>
      </c>
    </row>
    <row r="68" spans="2:10" x14ac:dyDescent="0.45">
      <c r="B68" s="3">
        <f t="shared" si="9"/>
        <v>2025</v>
      </c>
      <c r="C68" s="3">
        <f t="shared" si="7"/>
        <v>4</v>
      </c>
      <c r="D68" s="4">
        <f t="shared" si="0"/>
        <v>10215948</v>
      </c>
      <c r="E68" s="4">
        <f t="shared" si="1"/>
        <v>1288281</v>
      </c>
      <c r="F68" s="4">
        <f t="shared" si="2"/>
        <v>432428</v>
      </c>
      <c r="G68" s="4">
        <f t="shared" si="3"/>
        <v>11663</v>
      </c>
      <c r="H68" s="4">
        <f t="shared" si="4"/>
        <v>491390</v>
      </c>
      <c r="I68" s="5">
        <f t="shared" si="5"/>
        <v>2087394738.7099998</v>
      </c>
      <c r="J68" s="3">
        <v>202512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4F311-D5CC-48CC-9E29-578B91E35109}">
  <dimension ref="B2"/>
  <sheetViews>
    <sheetView workbookViewId="0">
      <selection activeCell="P11" sqref="P11"/>
    </sheetView>
  </sheetViews>
  <sheetFormatPr defaultRowHeight="14.25" x14ac:dyDescent="0.45"/>
  <sheetData>
    <row r="2" spans="2:2" x14ac:dyDescent="0.45">
      <c r="B2" t="s">
        <v>120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17</vt:i4>
      </vt:variant>
    </vt:vector>
  </HeadingPairs>
  <TitlesOfParts>
    <vt:vector size="40" baseType="lpstr">
      <vt:lpstr>Cover</vt:lpstr>
      <vt:lpstr>Tab Description</vt:lpstr>
      <vt:lpstr>Documentation</vt:lpstr>
      <vt:lpstr>Input</vt:lpstr>
      <vt:lpstr>Quarterly</vt:lpstr>
      <vt:lpstr>Statewide</vt:lpstr>
      <vt:lpstr>Graph</vt:lpstr>
      <vt:lpstr>Table 1</vt:lpstr>
      <vt:lpstr>Graphs</vt:lpstr>
      <vt:lpstr>Con Ed </vt:lpstr>
      <vt:lpstr>NMPC</vt:lpstr>
      <vt:lpstr>CH</vt:lpstr>
      <vt:lpstr>PSEG</vt:lpstr>
      <vt:lpstr>LI</vt:lpstr>
      <vt:lpstr>Metro</vt:lpstr>
      <vt:lpstr>OR</vt:lpstr>
      <vt:lpstr>NYSEG</vt:lpstr>
      <vt:lpstr>RG&amp;E</vt:lpstr>
      <vt:lpstr>NFG</vt:lpstr>
      <vt:lpstr>PSL 66-p(4)</vt:lpstr>
      <vt:lpstr>Trend</vt:lpstr>
      <vt:lpstr>Sheet2</vt:lpstr>
      <vt:lpstr>Sheet3</vt:lpstr>
      <vt:lpstr>Accounts_Terminated</vt:lpstr>
      <vt:lpstr>Accounts_Terminated_Sales</vt:lpstr>
      <vt:lpstr>Active_Payment_Arrangements_Sales</vt:lpstr>
      <vt:lpstr>Arrears_Greater_than_60_days</vt:lpstr>
      <vt:lpstr>Arrears_Greater_than_60_Days_Sales</vt:lpstr>
      <vt:lpstr>Compsny</vt:lpstr>
      <vt:lpstr>Customers</vt:lpstr>
      <vt:lpstr>Final_Termination_Notices</vt:lpstr>
      <vt:lpstr>Final_Termination_Notices_Issued_Sales</vt:lpstr>
      <vt:lpstr>Graph_data</vt:lpstr>
      <vt:lpstr>Nat_Grid</vt:lpstr>
      <vt:lpstr>'Tab Description'!Print_Area</vt:lpstr>
      <vt:lpstr>Quarter</vt:lpstr>
      <vt:lpstr>Residential_Active_Payment_Arrangements</vt:lpstr>
      <vt:lpstr>Sales</vt:lpstr>
      <vt:lpstr>Uncollectibles_Sales</vt:lpstr>
      <vt:lpstr>Year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RogerC</dc:creator>
  <cp:lastModifiedBy>Roger Caiazza</cp:lastModifiedBy>
  <cp:lastPrinted>2025-07-28T14:38:19Z</cp:lastPrinted>
  <dcterms:created xsi:type="dcterms:W3CDTF">2025-05-05T19:50:43Z</dcterms:created>
  <dcterms:modified xsi:type="dcterms:W3CDTF">2026-03-20T08:53:29Z</dcterms:modified>
</cp:coreProperties>
</file>